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22260" windowHeight="12648" tabRatio="915"/>
  </bookViews>
  <sheets>
    <sheet name="TDB" sheetId="2" r:id="rId1"/>
    <sheet name="1.1" sheetId="4" r:id="rId2"/>
    <sheet name="1.2" sheetId="5" r:id="rId3"/>
    <sheet name="1.3" sheetId="6" r:id="rId4"/>
    <sheet name="1.4" sheetId="7" r:id="rId5"/>
    <sheet name="2.1" sheetId="8" r:id="rId6"/>
    <sheet name="2.2" sheetId="9" r:id="rId7"/>
    <sheet name="2.3" sheetId="10" r:id="rId8"/>
    <sheet name="2.4" sheetId="11" r:id="rId9"/>
    <sheet name="2.5" sheetId="12" r:id="rId10"/>
    <sheet name="2.6" sheetId="13" r:id="rId11"/>
    <sheet name="2.7" sheetId="14" r:id="rId12"/>
    <sheet name="2.8" sheetId="15" r:id="rId13"/>
    <sheet name="2.9" sheetId="16" r:id="rId14"/>
    <sheet name="2.10" sheetId="17" r:id="rId15"/>
    <sheet name="3.1" sheetId="18" r:id="rId16"/>
    <sheet name="3.2" sheetId="19" r:id="rId17"/>
    <sheet name="3.3" sheetId="20" r:id="rId18"/>
    <sheet name="4.1" sheetId="21" r:id="rId19"/>
    <sheet name="4.2" sheetId="22" r:id="rId20"/>
    <sheet name="4.3" sheetId="23" r:id="rId21"/>
    <sheet name="4.4" sheetId="24" r:id="rId22"/>
    <sheet name="4.5" sheetId="25" r:id="rId23"/>
    <sheet name="4.6" sheetId="26" r:id="rId24"/>
    <sheet name="4.7" sheetId="27" r:id="rId25"/>
    <sheet name="5.1" sheetId="28" r:id="rId26"/>
    <sheet name="5.2" sheetId="29" r:id="rId27"/>
    <sheet name="5.3" sheetId="30" r:id="rId28"/>
    <sheet name="5.4" sheetId="31" r:id="rId29"/>
    <sheet name="5.5" sheetId="32" r:id="rId30"/>
    <sheet name="Feuil1" sheetId="33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8" i="2"/>
  <c r="H29" i="2"/>
  <c r="H30" i="2"/>
  <c r="H26" i="2"/>
  <c r="H25" i="2"/>
  <c r="H24" i="2"/>
  <c r="G24" i="2"/>
  <c r="H23" i="2"/>
  <c r="H22" i="2"/>
  <c r="H21" i="2"/>
  <c r="H20" i="2"/>
  <c r="H19" i="2"/>
  <c r="H18" i="2"/>
  <c r="H15" i="2"/>
  <c r="H13" i="2"/>
  <c r="H12" i="2"/>
  <c r="H9" i="2"/>
  <c r="H8" i="2"/>
  <c r="H7" i="2"/>
  <c r="H4" i="2"/>
  <c r="H3" i="2"/>
  <c r="H10" i="5"/>
  <c r="H11" i="5"/>
  <c r="H12" i="5"/>
  <c r="H9" i="5"/>
  <c r="H11" i="4"/>
  <c r="H16" i="2" l="1"/>
  <c r="H17" i="2"/>
  <c r="H14" i="2"/>
  <c r="H10" i="2"/>
  <c r="H6" i="2"/>
  <c r="H5" i="2"/>
  <c r="H2" i="2" l="1"/>
  <c r="H10" i="4" l="1"/>
  <c r="H9" i="4"/>
  <c r="G30" i="2" l="1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<sst xmlns="http://schemas.openxmlformats.org/spreadsheetml/2006/main" count="376" uniqueCount="236">
  <si>
    <t>MO</t>
  </si>
  <si>
    <t>fiche 1.1</t>
  </si>
  <si>
    <t>fiche 1.2</t>
  </si>
  <si>
    <t>fiche 1.3</t>
  </si>
  <si>
    <t>Prom'Haies</t>
  </si>
  <si>
    <t>fiche 1.4</t>
  </si>
  <si>
    <t>fiche 2.1</t>
  </si>
  <si>
    <t>fiche 2.2</t>
  </si>
  <si>
    <t>fiche 2.3</t>
  </si>
  <si>
    <t>fiche 2.4</t>
  </si>
  <si>
    <t>fiche 2.5</t>
  </si>
  <si>
    <t>ASA Aume-Couture</t>
  </si>
  <si>
    <t>fiche 2.7</t>
  </si>
  <si>
    <t>fiche 2.6</t>
  </si>
  <si>
    <t>fiche 2.8</t>
  </si>
  <si>
    <t>Irrigants</t>
  </si>
  <si>
    <t>fiche 2.9</t>
  </si>
  <si>
    <t>fiche 2.10</t>
  </si>
  <si>
    <t>fiche 3.1</t>
  </si>
  <si>
    <t>fiche 3.2</t>
  </si>
  <si>
    <t>fiche 3.3</t>
  </si>
  <si>
    <t>fiche 4.1</t>
  </si>
  <si>
    <t>fiche 4.2</t>
  </si>
  <si>
    <t>fiche 4.3</t>
  </si>
  <si>
    <t>fiche 4.4</t>
  </si>
  <si>
    <t>fiche 4.5</t>
  </si>
  <si>
    <t>fiche 4.6</t>
  </si>
  <si>
    <t>fiche 4.7</t>
  </si>
  <si>
    <t>fiche 5.1</t>
  </si>
  <si>
    <t>fiche 5.2</t>
  </si>
  <si>
    <t>fiche 5.3</t>
  </si>
  <si>
    <t>fiche 5.4</t>
  </si>
  <si>
    <t>fiche 5.5</t>
  </si>
  <si>
    <t>Axe 1 Animation / Communication</t>
  </si>
  <si>
    <t>Axe 2 réduction de la pression de prelevements</t>
  </si>
  <si>
    <t>Axe 3 Foncier / Usage</t>
  </si>
  <si>
    <t>Axe 4 Restauration fonctionnalité des milieux</t>
  </si>
  <si>
    <t>Axe 5 Qualité des eaux</t>
  </si>
  <si>
    <t>Axe</t>
  </si>
  <si>
    <t>n°</t>
  </si>
  <si>
    <t>Action</t>
  </si>
  <si>
    <t>Budget</t>
  </si>
  <si>
    <t>Indicateurs</t>
  </si>
  <si>
    <t>Progression</t>
  </si>
  <si>
    <t>Avancement financier</t>
  </si>
  <si>
    <t>Animation, coordination, suivi et évaluation de la mise en œuvre du PT</t>
  </si>
  <si>
    <t>Suivi technique</t>
  </si>
  <si>
    <t>Rappel indicateurs fiche-action</t>
  </si>
  <si>
    <t>Avancement</t>
  </si>
  <si>
    <t>1.1 Animation, coordination, suivi et évaluation de la mise en œuvre du PT</t>
  </si>
  <si>
    <t>❶
❷
❸</t>
  </si>
  <si>
    <t>EPTB Charente</t>
  </si>
  <si>
    <t>Financement</t>
  </si>
  <si>
    <t>Autofinancement : 30%
AEAG : 70%</t>
  </si>
  <si>
    <t>45000 €/an</t>
  </si>
  <si>
    <r>
      <rPr>
        <sz val="11"/>
        <color indexed="8"/>
        <rFont val="Calibri"/>
        <family val="2"/>
      </rPr>
      <t>❶Nombre de Comités de Territoire</t>
    </r>
    <r>
      <rPr>
        <i/>
        <sz val="11"/>
        <color indexed="8"/>
        <rFont val="Calibri"/>
        <family val="2"/>
      </rPr>
      <t xml:space="preserve">
❷Nombre de Comités Techniques
❸Nombre de réunions de concertation annexes</t>
    </r>
  </si>
  <si>
    <t>Communication et sensibilisation</t>
  </si>
  <si>
    <t>EPTB Charente et OPA</t>
  </si>
  <si>
    <t>Autofinancement : 50%
AEAG : 50%</t>
  </si>
  <si>
    <t>2000 €/an pour EPTB Charente
3000 €/an pour OPA</t>
  </si>
  <si>
    <t>1.2 Communication et sensibilisation</t>
  </si>
  <si>
    <t>Animations pédagogiques pour les scolaires et le grand public</t>
  </si>
  <si>
    <t>Prom'Haies et AEE</t>
  </si>
  <si>
    <t>9000 €/an</t>
  </si>
  <si>
    <t>1.3 Animations pédagogiques pour les scolaires et le grand public</t>
  </si>
  <si>
    <r>
      <rPr>
        <sz val="11"/>
        <color indexed="8"/>
        <rFont val="Calibri"/>
        <family val="2"/>
      </rPr>
      <t>❶Nombre de classes</t>
    </r>
    <r>
      <rPr>
        <i/>
        <sz val="11"/>
        <color indexed="8"/>
        <rFont val="Calibri"/>
        <family val="2"/>
      </rPr>
      <t xml:space="preserve">
❷Nombre de journées d'animation grand public
</t>
    </r>
  </si>
  <si>
    <t>Animation agricole</t>
  </si>
  <si>
    <t>Chambre d'Agriculture de la Charente</t>
  </si>
  <si>
    <t>cf fiches actions concernées</t>
  </si>
  <si>
    <r>
      <rPr>
        <sz val="11"/>
        <color indexed="8"/>
        <rFont val="Calibri"/>
        <family val="2"/>
      </rPr>
      <t>❶Nombre de lettres d'information</t>
    </r>
    <r>
      <rPr>
        <i/>
        <sz val="11"/>
        <color indexed="8"/>
        <rFont val="Calibri"/>
        <family val="2"/>
      </rPr>
      <t xml:space="preserve">
❷Nombre de réunions de sensibilisation et d'information
❸Avancement des plans d'action annuels
</t>
    </r>
  </si>
  <si>
    <t>Diagnostic quantité et qualité et suivi individuel d'exploitation</t>
  </si>
  <si>
    <t>CA16 et OPA</t>
  </si>
  <si>
    <t>Modélisation et optimisation de la gestion de l'irrigation</t>
  </si>
  <si>
    <t>COGEST'EAU et EPTB Charente</t>
  </si>
  <si>
    <t>Module "irrigation" = 141 750 € HT sur 3 ans (170 100 €TTC)
Module "ressource" = 20 000 € TTC sur 3 ans</t>
  </si>
  <si>
    <t>1.4 Animation agricole</t>
  </si>
  <si>
    <t>2.1 Diagnostic quantité et qualité et suivi individuel d'exploitation</t>
  </si>
  <si>
    <t>2.2 Modélisation et optimisation de la gestion de l'irrigation</t>
  </si>
  <si>
    <r>
      <rPr>
        <sz val="11"/>
        <color indexed="8"/>
        <rFont val="Calibri"/>
        <family val="2"/>
      </rPr>
      <t>❶Mise en place du modèle</t>
    </r>
    <r>
      <rPr>
        <i/>
        <sz val="11"/>
        <color indexed="8"/>
        <rFont val="Calibri"/>
        <family val="2"/>
      </rPr>
      <t xml:space="preserve">
❷Nombre de sondes capacitives installées sur le bassin
❸Nombre de sondes piézométriques installées sur le bassin
❹Nombre d'utilisation du module "tours d'eau" dans la saison agronomique
❺Estimation de la baisse de débits prélevés en période critique grâce à l'outil "tours d'eau"</t>
    </r>
  </si>
  <si>
    <t>Spécification du conseil à l'irrigation</t>
  </si>
  <si>
    <t>CA16</t>
  </si>
  <si>
    <t>Autofinancement : 70%
AEAG : 30%</t>
  </si>
  <si>
    <t>7140 €/an</t>
  </si>
  <si>
    <t>2.3 Spécification du conseil à l'irrigation</t>
  </si>
  <si>
    <r>
      <rPr>
        <sz val="11"/>
        <color indexed="8"/>
        <rFont val="Calibri"/>
        <family val="2"/>
      </rPr>
      <t>❶Nombre de consultations de la page</t>
    </r>
    <r>
      <rPr>
        <i/>
        <sz val="11"/>
        <color indexed="8"/>
        <rFont val="Calibri"/>
        <family val="2"/>
      </rPr>
      <t xml:space="preserve">
❷Nombre de conseils et de graphiques mis à disposition
</t>
    </r>
  </si>
  <si>
    <t>Etude des potentialités de la télédétection pour la gestion des ressources et de l'irrigation</t>
  </si>
  <si>
    <t>2.4 Etude des potentialités de la télédétection pour la gestion des ressources et de l'irrigation</t>
  </si>
  <si>
    <r>
      <rPr>
        <sz val="11"/>
        <color indexed="8"/>
        <rFont val="Calibri"/>
        <family val="2"/>
      </rPr>
      <t>❶Réalisation d'une note de synthèse</t>
    </r>
    <r>
      <rPr>
        <i/>
        <sz val="11"/>
        <color indexed="8"/>
        <rFont val="Calibri"/>
        <family val="2"/>
      </rPr>
      <t xml:space="preserve">
</t>
    </r>
  </si>
  <si>
    <t>Etude sur la révision des seuils de gestion</t>
  </si>
  <si>
    <t>2.5 Etude sur la révision des seuils de gestion</t>
  </si>
  <si>
    <r>
      <rPr>
        <sz val="11"/>
        <color indexed="8"/>
        <rFont val="Calibri"/>
        <family val="2"/>
      </rPr>
      <t>❶Avancement de l'étude</t>
    </r>
    <r>
      <rPr>
        <i/>
        <sz val="11"/>
        <color indexed="8"/>
        <rFont val="Calibri"/>
        <family val="2"/>
      </rPr>
      <t xml:space="preserve">
❷Rapport final
❸Nombre de réunions organisées
</t>
    </r>
  </si>
  <si>
    <t>Création de réserves de substitution</t>
  </si>
  <si>
    <t>2.6 Création de réserves de substitution</t>
  </si>
  <si>
    <r>
      <rPr>
        <sz val="11"/>
        <color indexed="8"/>
        <rFont val="Calibri"/>
        <family val="2"/>
      </rPr>
      <t>❶Nombre de réserves réalisées et volumes stockés</t>
    </r>
    <r>
      <rPr>
        <i/>
        <sz val="11"/>
        <color indexed="8"/>
        <rFont val="Calibri"/>
        <family val="2"/>
      </rPr>
      <t xml:space="preserve">
❷Nombre de forages substitués et volumes concernés
</t>
    </r>
  </si>
  <si>
    <t>Définition et modalités de gestion de l'irrigation</t>
  </si>
  <si>
    <t>COGEST'EAU</t>
  </si>
  <si>
    <t>-</t>
  </si>
  <si>
    <t>2.7 Définition et modalités de gestion de l'irrigation</t>
  </si>
  <si>
    <r>
      <rPr>
        <sz val="11"/>
        <color indexed="8"/>
        <rFont val="Calibri"/>
        <family val="2"/>
      </rPr>
      <t>❶Plan Annuel de Répartition</t>
    </r>
    <r>
      <rPr>
        <i/>
        <sz val="11"/>
        <color indexed="8"/>
        <rFont val="Calibri"/>
        <family val="2"/>
      </rPr>
      <t xml:space="preserve">
❷Nombre d'utilisations du module tours d'eau
</t>
    </r>
  </si>
  <si>
    <t>Investissement dans du matériel d'optimisation de l'irrigation</t>
  </si>
  <si>
    <t>Autofinancement : 60%
AEAG : 40%</t>
  </si>
  <si>
    <t>25000 €/an</t>
  </si>
  <si>
    <t>2.8 Investissement dans du matériel d'optimisation de l'irrigation</t>
  </si>
  <si>
    <r>
      <rPr>
        <sz val="11"/>
        <color indexed="8"/>
        <rFont val="Calibri"/>
        <family val="2"/>
      </rPr>
      <t>❶Nombre de dossiers de demande d'aide</t>
    </r>
    <r>
      <rPr>
        <i/>
        <sz val="11"/>
        <color indexed="8"/>
        <rFont val="Calibri"/>
        <family val="2"/>
      </rPr>
      <t xml:space="preserve">
</t>
    </r>
  </si>
  <si>
    <t>Proposition d'harmonisation des règles de remplissage des réserves de substitution existantes et en projet</t>
  </si>
  <si>
    <t>intégré à l'animation générale</t>
  </si>
  <si>
    <t>2.9 Proposition d'harmonisation des règles de remplissage des réserves de substitution existantes et en projet</t>
  </si>
  <si>
    <r>
      <rPr>
        <sz val="11"/>
        <color indexed="8"/>
        <rFont val="Calibri"/>
        <family val="2"/>
      </rPr>
      <t>❶Nombre de réunions de concertation</t>
    </r>
    <r>
      <rPr>
        <i/>
        <sz val="11"/>
        <color indexed="8"/>
        <rFont val="Calibri"/>
        <family val="2"/>
      </rPr>
      <t xml:space="preserve">
</t>
    </r>
  </si>
  <si>
    <t>Animation MAEC Irrig 04 et Irrig 05</t>
  </si>
  <si>
    <t>Opérateurs MAEC (SIAEP sur l'AAC)</t>
  </si>
  <si>
    <t>MAE : prise en charge par PAEC
Animation : 50% AEAG et 50% Autofi</t>
  </si>
  <si>
    <t>MAE : 100 000 € à 176 000 €
Animation : coût intégré dans la fiche 5.5</t>
  </si>
  <si>
    <t>2.10 Animation MAEC Irrig 04 et Irrig 05</t>
  </si>
  <si>
    <r>
      <rPr>
        <sz val="11"/>
        <color indexed="8"/>
        <rFont val="Calibri"/>
        <family val="2"/>
      </rPr>
      <t>❶Nombre d'exploitations ayant contractualisé la MAE</t>
    </r>
    <r>
      <rPr>
        <i/>
        <sz val="11"/>
        <color indexed="8"/>
        <rFont val="Calibri"/>
        <family val="2"/>
      </rPr>
      <t xml:space="preserve">
❷Surface concernée par la mesure
❸Suivi du volume d'eau autorisé et consommé
</t>
    </r>
  </si>
  <si>
    <t>Cartographie et priorisation des parcelles</t>
  </si>
  <si>
    <t>CA16 et CEN</t>
  </si>
  <si>
    <t>Autofinancement : 50%
AEAG : 50% ?</t>
  </si>
  <si>
    <t>3.1 Cartographie et priorisation des parcelles</t>
  </si>
  <si>
    <r>
      <rPr>
        <sz val="11"/>
        <color indexed="8"/>
        <rFont val="Calibri"/>
        <family val="2"/>
      </rPr>
      <t>❶Nombre d'enquetes réalisées</t>
    </r>
    <r>
      <rPr>
        <i/>
        <sz val="11"/>
        <color indexed="8"/>
        <rFont val="Calibri"/>
        <family val="2"/>
      </rPr>
      <t xml:space="preserve">
❷Nombre de réunions du comité technique agricole
❸Nombre de zones humides prioritaires identifiées
</t>
    </r>
  </si>
  <si>
    <t>Animation foncière</t>
  </si>
  <si>
    <t>CEN et SMABACAB</t>
  </si>
  <si>
    <t xml:space="preserve">Autofinancement : 50%
AEAG : 50% </t>
  </si>
  <si>
    <t>68 000 € + coût d'acquisition</t>
  </si>
  <si>
    <t>3.2 Animation foncière</t>
  </si>
  <si>
    <r>
      <rPr>
        <sz val="11"/>
        <color indexed="8"/>
        <rFont val="Calibri"/>
        <family val="2"/>
      </rPr>
      <t>❶Nombre de périmètres</t>
    </r>
    <r>
      <rPr>
        <i/>
        <sz val="11"/>
        <color indexed="8"/>
        <rFont val="Calibri"/>
        <family val="2"/>
      </rPr>
      <t xml:space="preserve">
❷Nombre d'hectares inclus dans les périmètres
❸Nombre d'hectares en maîtrise foncière
</t>
    </r>
  </si>
  <si>
    <t>Veille foncière</t>
  </si>
  <si>
    <t>SMABACAB, CEN, SIAEP</t>
  </si>
  <si>
    <t>Autofinancement : 20% au minimum
AEAG : jusqu'à 80%</t>
  </si>
  <si>
    <t>6000 €/an</t>
  </si>
  <si>
    <t>3.3 Veille foncière</t>
  </si>
  <si>
    <r>
      <rPr>
        <sz val="11"/>
        <color indexed="8"/>
        <rFont val="Calibri"/>
        <family val="2"/>
      </rPr>
      <t>❶Convention avec la SAFER</t>
    </r>
    <r>
      <rPr>
        <i/>
        <sz val="11"/>
        <color indexed="8"/>
        <rFont val="Calibri"/>
        <family val="2"/>
      </rPr>
      <t xml:space="preserve">
❷Nombre de communes
</t>
    </r>
  </si>
  <si>
    <t>Restauration hydromorphologique des lits des cours d'eau</t>
  </si>
  <si>
    <t>SMABACAB</t>
  </si>
  <si>
    <t>Autofinancement : 40%
AEAG : 60%</t>
  </si>
  <si>
    <t>150000 €/an</t>
  </si>
  <si>
    <t>4.1 Restauration hydromorphologique des lits des cours d'eau</t>
  </si>
  <si>
    <r>
      <rPr>
        <sz val="11"/>
        <color indexed="8"/>
        <rFont val="Calibri"/>
        <family val="2"/>
      </rPr>
      <t>❶Linéaire de cours d'eau restauré</t>
    </r>
    <r>
      <rPr>
        <i/>
        <sz val="11"/>
        <color indexed="8"/>
        <rFont val="Calibri"/>
        <family val="2"/>
      </rPr>
      <t xml:space="preserve">
❷Suivi piscicole en année n-1, n+2, et n+5
❸Surface de bassin versant restauré
❹Suivi piézométrique
</t>
    </r>
  </si>
  <si>
    <t>Elaboration et mise en œuvre des plans de gestion pour préserver et restaurer les zones humides</t>
  </si>
  <si>
    <t>SMABACAB et CEN</t>
  </si>
  <si>
    <t>fonction des résultats des actions de l'axe 3</t>
  </si>
  <si>
    <t>4.2 Elaboration et mise en œuvre des plans de gestion pour préserver et restaurer les zones humides</t>
  </si>
  <si>
    <r>
      <rPr>
        <sz val="11"/>
        <color indexed="8"/>
        <rFont val="Calibri"/>
        <family val="2"/>
      </rPr>
      <t>❶Niveau piézométrique</t>
    </r>
    <r>
      <rPr>
        <i/>
        <sz val="11"/>
        <color indexed="8"/>
        <rFont val="Calibri"/>
        <family val="2"/>
      </rPr>
      <t xml:space="preserve">
❷Linéaire d'assecs
</t>
    </r>
  </si>
  <si>
    <t>Amélioration de la continuité écologique</t>
  </si>
  <si>
    <t>Autofinancement : 70%
AEAG : 30% (si aménagement groupé: 60%)</t>
  </si>
  <si>
    <t>Clapet des picots: 20 000 €
Vanne du gué Jean Faure : 30 000 €</t>
  </si>
  <si>
    <t>4.3 Amélioration de la continuité écologique</t>
  </si>
  <si>
    <r>
      <rPr>
        <sz val="11"/>
        <color indexed="8"/>
        <rFont val="Calibri"/>
        <family val="2"/>
      </rPr>
      <t>❶Suivi piscicole</t>
    </r>
    <r>
      <rPr>
        <i/>
        <sz val="11"/>
        <color indexed="8"/>
        <rFont val="Calibri"/>
        <family val="2"/>
      </rPr>
      <t xml:space="preserve">
❷Linéaire de cours d'eau réouvert à la circulation piscicole
</t>
    </r>
  </si>
  <si>
    <t>Etude d'aménagement des versants</t>
  </si>
  <si>
    <t>4.4 Etude d'aménagement des versants</t>
  </si>
  <si>
    <t>Diagnostic d'aménagement parcellaire à l'échelle de l'exploitation</t>
  </si>
  <si>
    <t>11900 €/an</t>
  </si>
  <si>
    <t>4.5 Diagnostic d'aménagement parcellaire à l'échelle de l'exploitation</t>
  </si>
  <si>
    <r>
      <rPr>
        <sz val="11"/>
        <color indexed="8"/>
        <rFont val="Calibri"/>
        <family val="2"/>
      </rPr>
      <t>❶Nombre de diagnostics réalisés</t>
    </r>
    <r>
      <rPr>
        <i/>
        <sz val="11"/>
        <color indexed="8"/>
        <rFont val="Calibri"/>
        <family val="2"/>
      </rPr>
      <t xml:space="preserve">
</t>
    </r>
  </si>
  <si>
    <t>Evaluer l'impact technique et économique des aménagements hydrauliques sur le parcellaire agricole du BV</t>
  </si>
  <si>
    <t>8925 €/an</t>
  </si>
  <si>
    <t>4.6 Evaluer l'impact technique et économique des aménagements hydrauliques sur le parcellaire agricole du BV</t>
  </si>
  <si>
    <t xml:space="preserve">Programme de plantations champêtres </t>
  </si>
  <si>
    <t>4.7 Programme de plantations champêtres</t>
  </si>
  <si>
    <r>
      <rPr>
        <sz val="11"/>
        <color indexed="8"/>
        <rFont val="Calibri"/>
        <family val="2"/>
      </rPr>
      <t>❶Nombre de km de haies plantées</t>
    </r>
    <r>
      <rPr>
        <i/>
        <sz val="11"/>
        <color indexed="8"/>
        <rFont val="Calibri"/>
        <family val="2"/>
      </rPr>
      <t xml:space="preserve">
❷Nombre de dossiers de demande d'aide
</t>
    </r>
  </si>
  <si>
    <t>Animation: AEAG 50% et Autofi 50 %
Plantation : aides publiques 80% et autofi 20%</t>
  </si>
  <si>
    <t>16 000 €/an</t>
  </si>
  <si>
    <t>Signature d'une charte de bonnes pratiques par les irrigants</t>
  </si>
  <si>
    <t>Diagnostic qualité et suivi individuel d'exploitation</t>
  </si>
  <si>
    <t>CA16, OPA, SIAEP</t>
  </si>
  <si>
    <t>Accompagnement collectif des agriculteurs</t>
  </si>
  <si>
    <t>CA16, CIVAM, OPA</t>
  </si>
  <si>
    <t>12000 €/an</t>
  </si>
  <si>
    <t>Formations liées à la maîtrise, la gestion et la qualité de l'eau</t>
  </si>
  <si>
    <t>CA16, OPA</t>
  </si>
  <si>
    <t>via fond VIVEA</t>
  </si>
  <si>
    <t>Animation MAEC Sol 01</t>
  </si>
  <si>
    <t>Pris en charge par PAEC</t>
  </si>
  <si>
    <t>5.1 Signature d'une charte de bonnes pratiques par les irrigants</t>
  </si>
  <si>
    <t>5.2 Diagnostic qualité et suivi individuel d'exploitation</t>
  </si>
  <si>
    <t>5.3 Accompagnement collectif des agriculteurs</t>
  </si>
  <si>
    <t>5.4 Formations liées à la maîtrise, la gestion et la qualité de l'eau</t>
  </si>
  <si>
    <t>5.5 Animation MAEC Sol 01</t>
  </si>
  <si>
    <r>
      <rPr>
        <sz val="11"/>
        <color indexed="8"/>
        <rFont val="Calibri"/>
        <family val="2"/>
      </rPr>
      <t>❶Nombre de signataires de la charte</t>
    </r>
    <r>
      <rPr>
        <i/>
        <sz val="11"/>
        <color indexed="8"/>
        <rFont val="Calibri"/>
        <family val="2"/>
      </rPr>
      <t xml:space="preserve">
</t>
    </r>
  </si>
  <si>
    <r>
      <rPr>
        <sz val="11"/>
        <color indexed="8"/>
        <rFont val="Calibri"/>
        <family val="2"/>
      </rPr>
      <t>❶Nombre de diagnostics</t>
    </r>
    <r>
      <rPr>
        <i/>
        <sz val="11"/>
        <color indexed="8"/>
        <rFont val="Calibri"/>
        <family val="2"/>
      </rPr>
      <t xml:space="preserve">
❷Nombre de suivis
</t>
    </r>
  </si>
  <si>
    <r>
      <rPr>
        <sz val="11"/>
        <color indexed="8"/>
        <rFont val="Calibri"/>
        <family val="2"/>
      </rPr>
      <t>❶Nombre de participants aux 1/2 journées techniques</t>
    </r>
    <r>
      <rPr>
        <i/>
        <sz val="11"/>
        <color indexed="8"/>
        <rFont val="Calibri"/>
        <family val="2"/>
      </rPr>
      <t xml:space="preserve">
❷Nombre d'irrigants participant aux 1/2 journées techniques
</t>
    </r>
  </si>
  <si>
    <r>
      <rPr>
        <sz val="11"/>
        <color indexed="8"/>
        <rFont val="Calibri"/>
        <family val="2"/>
      </rPr>
      <t>❶Nombre de participants</t>
    </r>
    <r>
      <rPr>
        <i/>
        <sz val="11"/>
        <color indexed="8"/>
        <rFont val="Calibri"/>
        <family val="2"/>
      </rPr>
      <t xml:space="preserve">
❷Nombre de sessions proposées par an
</t>
    </r>
  </si>
  <si>
    <r>
      <rPr>
        <sz val="11"/>
        <color indexed="8"/>
        <rFont val="Calibri"/>
        <family val="2"/>
      </rPr>
      <t>❶Nombre d'exploitations ayant contractualisé la MAE</t>
    </r>
    <r>
      <rPr>
        <i/>
        <sz val="11"/>
        <color indexed="8"/>
        <rFont val="Calibri"/>
        <family val="2"/>
      </rPr>
      <t xml:space="preserve">
❷Surface concernée par la MAE
</t>
    </r>
  </si>
  <si>
    <t>Nombre de suivis</t>
  </si>
  <si>
    <t>Nombre de diagnostics</t>
  </si>
  <si>
    <t>Nombre d'OAD</t>
  </si>
  <si>
    <t>Nb de lettres</t>
  </si>
  <si>
    <t>Nb de réunions</t>
  </si>
  <si>
    <t>Nb de diag</t>
  </si>
  <si>
    <t>NB COTERR</t>
  </si>
  <si>
    <t>NB COTECH</t>
  </si>
  <si>
    <t>NB REU</t>
  </si>
  <si>
    <t>tot</t>
  </si>
  <si>
    <t>Avancement PAA</t>
  </si>
  <si>
    <t>❶ Etude finalisée, experimentation en cours depuis 2020 
❷ Rapport réalisé
❸ 3 Comités de Territoire et 4 Comités techniques</t>
  </si>
  <si>
    <t>présentation du Projet en CLE le 11/04/2019</t>
  </si>
  <si>
    <t>Terminée</t>
  </si>
  <si>
    <t>❶5
❷6
❸0</t>
  </si>
  <si>
    <t>Articles</t>
  </si>
  <si>
    <r>
      <rPr>
        <sz val="11"/>
        <color indexed="8"/>
        <rFont val="Calibri"/>
        <family val="2"/>
      </rPr>
      <t>❶Nombre de lettres d'information</t>
    </r>
    <r>
      <rPr>
        <i/>
        <sz val="11"/>
        <color indexed="8"/>
        <rFont val="Calibri"/>
        <family val="2"/>
      </rPr>
      <t xml:space="preserve">
❷Nombre de publications sur le site internet
❸Nombre d'articles publiés dans la presse
❹Nombre de réunions d'information
</t>
    </r>
  </si>
  <si>
    <t>Lettres d'info</t>
  </si>
  <si>
    <t>Publications internet</t>
  </si>
  <si>
    <t>Réunions d'info</t>
  </si>
  <si>
    <t>TOT</t>
  </si>
  <si>
    <t xml:space="preserve">❶0
❷0
</t>
  </si>
  <si>
    <t>❶0
❷5
❸0
❹3</t>
  </si>
  <si>
    <t>❶250 m sur la divise + 250 m sur le siarne
❷données non dispo
❸se fier au linéaire
❹Suivi piézométrique pas encore réalisé mais à mettre en place à l'avenir</t>
  </si>
  <si>
    <t xml:space="preserve">❶ données non dispo
❷Clapet des Picots prévu pour 2025, Gué de Jean Faure pour 2022.
</t>
  </si>
  <si>
    <t xml:space="preserve">pas d'indicateur
</t>
  </si>
  <si>
    <t>étude non réalisée</t>
  </si>
  <si>
    <t xml:space="preserve">❶ 0, Charte non réalisée
</t>
  </si>
  <si>
    <t xml:space="preserve">❶ MAEC non ouverte
</t>
  </si>
  <si>
    <t xml:space="preserve">❶voir bilan SIAEP (47 sur Moulin Neuf ?)
❷
</t>
  </si>
  <si>
    <t xml:space="preserve">❶prématurée, attente des résultats des fiches actions de l'axe 3
❷
</t>
  </si>
  <si>
    <r>
      <t xml:space="preserve">Avancement Technique </t>
    </r>
    <r>
      <rPr>
        <sz val="11"/>
        <color theme="1"/>
        <rFont val="Calibri"/>
        <family val="2"/>
        <scheme val="minor"/>
      </rPr>
      <t>(non démarrée, engagée si inf à 50%, bien avancée si sup à 50%, terminée, annulée)</t>
    </r>
  </si>
  <si>
    <t>Engagée</t>
  </si>
  <si>
    <t>Non démarrée</t>
  </si>
  <si>
    <t>❶1
❷1
❸0</t>
  </si>
  <si>
    <t xml:space="preserve">❶ Production attendue pour 2021
</t>
  </si>
  <si>
    <t xml:space="preserve">❶Chiffre en attente
❷Jugé non pertinent, voir infos complémentaires dans le rapport
</t>
  </si>
  <si>
    <t xml:space="preserve">❶ 0
</t>
  </si>
  <si>
    <t>❶ 2019
❷5
❸4
❹0
❺0</t>
  </si>
  <si>
    <t>❶ 6 rencontres
❷ réunions du groupe foncier : 3 + présentation en comité SAFER
❸ 9 zones d'intérêt</t>
  </si>
  <si>
    <t>❶ 9 périmètres identifiés
❷ 685 ha
❸0</t>
  </si>
  <si>
    <t xml:space="preserve">❶Convention déjà existante entre CEN et SAFER + convention en cours pour SIAEP et SMABACAB
❷ 10 communes 
</t>
  </si>
  <si>
    <t>engagée</t>
  </si>
  <si>
    <t>non démarrée</t>
  </si>
  <si>
    <r>
      <rPr>
        <sz val="11"/>
        <color indexed="8"/>
        <rFont val="Calibri"/>
        <family val="2"/>
      </rPr>
      <t>❶Nombre de diagnostics</t>
    </r>
    <r>
      <rPr>
        <i/>
        <sz val="11"/>
        <color indexed="8"/>
        <rFont val="Calibri"/>
        <family val="2"/>
      </rPr>
      <t xml:space="preserve">
❷Nombre de suivis
❸Nombre d'OAD installés (+type)
❹Evolution des cultures dans la rotation
❺Evolution générale des assolements sur le bassin
</t>
    </r>
    <r>
      <rPr>
        <sz val="16"/>
        <color indexed="8"/>
        <rFont val="Wingdings"/>
        <charset val="2"/>
      </rPr>
      <t></t>
    </r>
    <r>
      <rPr>
        <i/>
        <sz val="16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Volumes d'eau consommés annuellement par exploitation
</t>
    </r>
    <r>
      <rPr>
        <sz val="16"/>
        <color indexed="8"/>
        <rFont val="Wingdings"/>
        <charset val="2"/>
      </rPr>
      <t></t>
    </r>
    <r>
      <rPr>
        <i/>
        <sz val="11"/>
        <color indexed="8"/>
        <rFont val="Calibri"/>
        <family val="2"/>
      </rPr>
      <t xml:space="preserve"> Nombre de dossiers de demande d'aide pour l'acquisition de matériel hydroéconome</t>
    </r>
  </si>
  <si>
    <r>
      <t xml:space="preserve">❶8
❷1
❸5
❹données non disponibles
❺Travail en cours
</t>
    </r>
    <r>
      <rPr>
        <sz val="14"/>
        <color theme="1"/>
        <rFont val="Wingdings"/>
        <charset val="2"/>
      </rPr>
      <t></t>
    </r>
    <r>
      <rPr>
        <sz val="14"/>
        <color theme="1"/>
        <rFont val="Calibri"/>
        <family val="2"/>
        <scheme val="minor"/>
      </rPr>
      <t xml:space="preserve"> xx
</t>
    </r>
    <r>
      <rPr>
        <sz val="14"/>
        <color theme="1"/>
        <rFont val="Wingdings"/>
        <charset val="2"/>
      </rPr>
      <t>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</t>
    </r>
  </si>
  <si>
    <t xml:space="preserve">❶ réalisé
❷ 0
</t>
  </si>
  <si>
    <t xml:space="preserve">❶à compléter
</t>
  </si>
  <si>
    <t xml:space="preserve">❶ présentation en comité de territoire (17/09/2018) et en CLE (11/04/2019) + ajouter dates réunions de concertation
</t>
  </si>
  <si>
    <t>❶ Pas d'engagement sur ces MAEC
❷0
❸0</t>
  </si>
  <si>
    <t xml:space="preserve">❶11 (2018 et 2019)
</t>
  </si>
  <si>
    <t>?</t>
  </si>
  <si>
    <t xml:space="preserve">❶ à compléter
❷ à compléter
</t>
  </si>
  <si>
    <t xml:space="preserve">❶à compléter
❷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</si>
</sst>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indexed="8"/>
      <name val="Wingdings"/>
      <charset val="2"/>
    </font>
    <font>
      <i/>
      <sz val="16"/>
      <color indexed="8"/>
      <name val="Calibri"/>
      <family val="2"/>
    </font>
    <font>
      <sz val="14"/>
      <color theme="1"/>
      <name val="Wingdings"/>
      <charset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43">
    <xf numFmtId="0" fontId="0" fillId="0" borderId="0" xfId="0"/>
    <xf numFmtId="0" fontId="1" fillId="3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Alignment="1">
      <alignment wrapText="1"/>
    </xf>
    <xf numFmtId="0" fontId="5" fillId="3" borderId="1" xfId="0" applyFont="1" applyFill="1" applyBorder="1"/>
    <xf numFmtId="0" fontId="6" fillId="0" borderId="0" xfId="0" applyFont="1" applyAlignment="1">
      <alignment vertical="center" textRotation="45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3" fillId="8" borderId="1" xfId="1" applyBorder="1"/>
    <xf numFmtId="0" fontId="0" fillId="0" borderId="0" xfId="0" applyAlignment="1">
      <alignment horizontal="right"/>
    </xf>
    <xf numFmtId="0" fontId="14" fillId="9" borderId="1" xfId="2" applyBorder="1"/>
    <xf numFmtId="0" fontId="15" fillId="10" borderId="1" xfId="3" applyBorder="1"/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4"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AFFFAF"/>
      <color rgb="FFFFC78F"/>
      <color rgb="FFFFFFAB"/>
      <color rgb="FFFFB3D2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Bilan</a:t>
            </a:r>
            <a:r>
              <a:rPr lang="fr-FR" baseline="0"/>
              <a:t> axe 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6-4CCD-938A-3A0D73989E6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06-4CCD-938A-3A0D73989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Feuil1!$B$1:$B$2</c:f>
              <c:strCache>
                <c:ptCount val="2"/>
                <c:pt idx="0">
                  <c:v>engagée</c:v>
                </c:pt>
                <c:pt idx="1">
                  <c:v>non démarrée</c:v>
                </c:pt>
              </c:strCache>
            </c:strRef>
          </c:cat>
          <c:val>
            <c:numRef>
              <c:f>Feuil1!$A$1:$A$2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6-4CCD-938A-3A0D73989E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45720</xdr:rowOff>
    </xdr:from>
    <xdr:to>
      <xdr:col>10</xdr:col>
      <xdr:colOff>7620</xdr:colOff>
      <xdr:row>16</xdr:row>
      <xdr:rowOff>45720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topLeftCell="B16" zoomScale="82" zoomScaleNormal="82" workbookViewId="0">
      <selection activeCell="E31" sqref="E31"/>
    </sheetView>
  </sheetViews>
  <sheetFormatPr baseColWidth="10" defaultRowHeight="145.94999999999999" customHeight="1" x14ac:dyDescent="0.3"/>
  <cols>
    <col min="1" max="1" width="21.21875" customWidth="1"/>
    <col min="2" max="2" width="12.5546875" bestFit="1" customWidth="1"/>
    <col min="3" max="3" width="41.77734375" style="9" bestFit="1" customWidth="1"/>
    <col min="4" max="4" width="32.5546875" bestFit="1" customWidth="1"/>
    <col min="5" max="5" width="31.5546875" bestFit="1" customWidth="1"/>
    <col min="6" max="6" width="38.109375" bestFit="1" customWidth="1"/>
    <col min="7" max="7" width="41.77734375" style="9" bestFit="1" customWidth="1"/>
    <col min="8" max="8" width="22.109375" customWidth="1"/>
    <col min="9" max="10" width="15.77734375" bestFit="1" customWidth="1"/>
    <col min="11" max="29" width="10.77734375" customWidth="1"/>
    <col min="32" max="32" width="6.88671875" customWidth="1"/>
  </cols>
  <sheetData>
    <row r="1" spans="1:32" s="13" customFormat="1" ht="145.94999999999999" customHeight="1" x14ac:dyDescent="0.3">
      <c r="A1" s="14" t="s">
        <v>38</v>
      </c>
      <c r="B1" s="14" t="s">
        <v>39</v>
      </c>
      <c r="C1" s="15" t="s">
        <v>40</v>
      </c>
      <c r="D1" s="14" t="s">
        <v>0</v>
      </c>
      <c r="E1" s="14" t="s">
        <v>52</v>
      </c>
      <c r="F1" s="14" t="s">
        <v>41</v>
      </c>
      <c r="G1" s="15" t="s">
        <v>42</v>
      </c>
      <c r="H1" s="14" t="s">
        <v>43</v>
      </c>
      <c r="I1" s="15" t="s">
        <v>213</v>
      </c>
      <c r="J1" s="15" t="s">
        <v>44</v>
      </c>
      <c r="P1" s="19"/>
    </row>
    <row r="2" spans="1:32" s="11" customFormat="1" ht="145.94999999999999" customHeight="1" x14ac:dyDescent="0.3">
      <c r="A2" s="29" t="s">
        <v>33</v>
      </c>
      <c r="B2" s="10" t="s">
        <v>1</v>
      </c>
      <c r="C2" s="16" t="s">
        <v>45</v>
      </c>
      <c r="D2" s="17" t="s">
        <v>51</v>
      </c>
      <c r="E2" s="16" t="s">
        <v>53</v>
      </c>
      <c r="F2" s="17" t="s">
        <v>54</v>
      </c>
      <c r="G2" s="16" t="str">
        <f>'1.1'!A5</f>
        <v>❶Nombre de Comités de Territoire
❷Nombre de Comités Techniques
❸Nombre de réunions de concertation annexes</v>
      </c>
      <c r="H2" s="16" t="str">
        <f>'1.1'!E5</f>
        <v>❶5
❷6
❸0</v>
      </c>
      <c r="I2" s="24" t="s">
        <v>214</v>
      </c>
      <c r="J2" s="17"/>
      <c r="K2"/>
      <c r="L2"/>
      <c r="M2"/>
      <c r="N2"/>
      <c r="O2"/>
      <c r="P2" s="1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45.94999999999999" customHeight="1" x14ac:dyDescent="0.3">
      <c r="A3" s="29"/>
      <c r="B3" s="1" t="s">
        <v>2</v>
      </c>
      <c r="C3" s="16" t="s">
        <v>56</v>
      </c>
      <c r="D3" s="17" t="s">
        <v>57</v>
      </c>
      <c r="E3" s="16" t="s">
        <v>58</v>
      </c>
      <c r="F3" s="16" t="s">
        <v>59</v>
      </c>
      <c r="G3" s="16" t="str">
        <f>'1.2'!A5</f>
        <v xml:space="preserve">❶Nombre de lettres d'information
❷Nombre de publications sur le site internet
❸Nombre d'articles publiés dans la presse
❹Nombre de réunions d'information
</v>
      </c>
      <c r="H3" s="16" t="str">
        <f>'1.2'!E5</f>
        <v>❶0
❷5
❸0
❹3</v>
      </c>
      <c r="I3" s="24" t="s">
        <v>214</v>
      </c>
      <c r="J3" s="17"/>
      <c r="P3" s="19"/>
    </row>
    <row r="4" spans="1:32" ht="145.94999999999999" customHeight="1" x14ac:dyDescent="0.3">
      <c r="A4" s="29"/>
      <c r="B4" s="1" t="s">
        <v>3</v>
      </c>
      <c r="C4" s="16" t="s">
        <v>61</v>
      </c>
      <c r="D4" s="17" t="s">
        <v>62</v>
      </c>
      <c r="E4" s="16" t="s">
        <v>58</v>
      </c>
      <c r="F4" s="17" t="s">
        <v>63</v>
      </c>
      <c r="G4" s="16" t="str">
        <f>'1.3'!A5</f>
        <v xml:space="preserve">❶Nombre de classes
❷Nombre de journées d'animation grand public
</v>
      </c>
      <c r="H4" s="16" t="str">
        <f>'1.3'!E5</f>
        <v xml:space="preserve">❶0
❷0
</v>
      </c>
      <c r="I4" s="23" t="s">
        <v>215</v>
      </c>
      <c r="J4" s="17"/>
      <c r="P4" s="19"/>
    </row>
    <row r="5" spans="1:32" ht="145.94999999999999" customHeight="1" x14ac:dyDescent="0.3">
      <c r="A5" s="29"/>
      <c r="B5" s="1" t="s">
        <v>5</v>
      </c>
      <c r="C5" s="16" t="s">
        <v>66</v>
      </c>
      <c r="D5" s="17" t="s">
        <v>67</v>
      </c>
      <c r="E5" s="16" t="s">
        <v>68</v>
      </c>
      <c r="F5" s="16" t="s">
        <v>68</v>
      </c>
      <c r="G5" s="16" t="str">
        <f>'1.4'!A5</f>
        <v xml:space="preserve">❶Nombre de lettres d'information
❷Nombre de réunions de sensibilisation et d'information
❸Avancement des plans d'action annuels
</v>
      </c>
      <c r="H5" s="16" t="str">
        <f>'1.4'!E5</f>
        <v>❶1
❷1
❸0</v>
      </c>
      <c r="I5" s="24" t="s">
        <v>214</v>
      </c>
      <c r="J5" s="17"/>
      <c r="P5" s="19"/>
    </row>
    <row r="6" spans="1:32" ht="145.94999999999999" customHeight="1" x14ac:dyDescent="0.3">
      <c r="A6" s="25" t="s">
        <v>34</v>
      </c>
      <c r="B6" s="2" t="s">
        <v>6</v>
      </c>
      <c r="C6" s="16" t="s">
        <v>70</v>
      </c>
      <c r="D6" s="17" t="s">
        <v>71</v>
      </c>
      <c r="E6" s="16" t="s">
        <v>58</v>
      </c>
      <c r="F6" s="18">
        <v>247500</v>
      </c>
      <c r="G6" s="16" t="str">
        <f>'2.1'!A5</f>
        <v>❶Nombre de diagnostics
❷Nombre de suivis
❸Nombre d'OAD installés (+type)
❹Evolution des cultures dans la rotation
❺Evolution générale des assolements sur le bassin
 Volumes d'eau consommés annuellement par exploitation
 Nombre de dossiers de demande d'aide pour l'acquisition de matériel hydroéconome</v>
      </c>
      <c r="H6" s="16" t="str">
        <f>'2.1'!E5</f>
        <v>❶8
❷1
❸5
❹données non disponibles
❺Travail en cours
 xx
 0</v>
      </c>
      <c r="I6" s="24" t="s">
        <v>214</v>
      </c>
      <c r="J6" s="17"/>
      <c r="P6" s="19"/>
    </row>
    <row r="7" spans="1:32" ht="145.94999999999999" customHeight="1" x14ac:dyDescent="0.3">
      <c r="A7" s="25"/>
      <c r="B7" s="2" t="s">
        <v>7</v>
      </c>
      <c r="C7" s="16" t="s">
        <v>72</v>
      </c>
      <c r="D7" s="17" t="s">
        <v>73</v>
      </c>
      <c r="E7" s="16" t="s">
        <v>53</v>
      </c>
      <c r="F7" s="16" t="s">
        <v>74</v>
      </c>
      <c r="G7" s="16" t="str">
        <f>'2.2'!A5</f>
        <v>❶Mise en place du modèle
❷Nombre de sondes capacitives installées sur le bassin
❸Nombre de sondes piézométriques installées sur le bassin
❹Nombre d'utilisation du module "tours d'eau" dans la saison agronomique
❺Estimation de la baisse de débits prélevés en période critique grâce à l'outil "tours d'eau"</v>
      </c>
      <c r="H7" s="16" t="str">
        <f>'2.2'!E5</f>
        <v>❶ 2019
❷5
❸4
❹0
❺0</v>
      </c>
      <c r="I7" s="24" t="s">
        <v>214</v>
      </c>
      <c r="J7" s="17"/>
      <c r="P7" s="20"/>
    </row>
    <row r="8" spans="1:32" ht="145.94999999999999" customHeight="1" x14ac:dyDescent="0.3">
      <c r="A8" s="25"/>
      <c r="B8" s="2" t="s">
        <v>8</v>
      </c>
      <c r="C8" s="16" t="s">
        <v>79</v>
      </c>
      <c r="D8" s="17" t="s">
        <v>80</v>
      </c>
      <c r="E8" s="16" t="s">
        <v>81</v>
      </c>
      <c r="F8" s="16" t="s">
        <v>82</v>
      </c>
      <c r="G8" s="16" t="str">
        <f>'2.3'!A5</f>
        <v xml:space="preserve">❶Nombre de consultations de la page
❷Nombre de conseils et de graphiques mis à disposition
</v>
      </c>
      <c r="H8" s="16" t="str">
        <f>'2.3'!E5</f>
        <v xml:space="preserve">❶Chiffre en attente
❷Jugé non pertinent, voir infos complémentaires dans le rapport
</v>
      </c>
      <c r="I8" s="24" t="s">
        <v>214</v>
      </c>
      <c r="J8" s="17"/>
      <c r="P8" s="20"/>
    </row>
    <row r="9" spans="1:32" ht="145.94999999999999" customHeight="1" x14ac:dyDescent="0.3">
      <c r="A9" s="25"/>
      <c r="B9" s="2" t="s">
        <v>9</v>
      </c>
      <c r="C9" s="16" t="s">
        <v>85</v>
      </c>
      <c r="D9" s="17" t="s">
        <v>80</v>
      </c>
      <c r="E9" s="16" t="s">
        <v>58</v>
      </c>
      <c r="F9" s="18">
        <v>5950</v>
      </c>
      <c r="G9" s="16" t="str">
        <f>'2.4'!A5</f>
        <v xml:space="preserve">❶Réalisation d'une note de synthèse
</v>
      </c>
      <c r="H9" s="17" t="str">
        <f>'2.4'!E5</f>
        <v xml:space="preserve">❶ Production attendue pour 2021
</v>
      </c>
      <c r="I9" s="23" t="s">
        <v>215</v>
      </c>
      <c r="J9" s="17"/>
    </row>
    <row r="10" spans="1:32" ht="145.94999999999999" customHeight="1" x14ac:dyDescent="0.3">
      <c r="A10" s="25"/>
      <c r="B10" s="2" t="s">
        <v>10</v>
      </c>
      <c r="C10" s="16" t="s">
        <v>88</v>
      </c>
      <c r="D10" s="17" t="s">
        <v>51</v>
      </c>
      <c r="E10" s="16" t="s">
        <v>58</v>
      </c>
      <c r="F10" s="18">
        <v>50000</v>
      </c>
      <c r="G10" s="16" t="str">
        <f>'2.5'!A5</f>
        <v xml:space="preserve">❶Avancement de l'étude
❷Rapport final
❸Nombre de réunions organisées
</v>
      </c>
      <c r="H10" s="16" t="str">
        <f>'2.5'!E5</f>
        <v>❶ Etude finalisée, experimentation en cours depuis 2020 
❷ Rapport réalisé
❸ 3 Comités de Territoire et 4 Comités techniques</v>
      </c>
      <c r="I10" s="21" t="s">
        <v>195</v>
      </c>
      <c r="J10" s="17"/>
    </row>
    <row r="11" spans="1:32" ht="145.94999999999999" customHeight="1" x14ac:dyDescent="0.3">
      <c r="A11" s="25"/>
      <c r="B11" s="2" t="s">
        <v>13</v>
      </c>
      <c r="C11" s="16" t="s">
        <v>91</v>
      </c>
      <c r="D11" s="17" t="s">
        <v>11</v>
      </c>
      <c r="E11" s="16" t="s">
        <v>53</v>
      </c>
      <c r="F11" s="18">
        <v>10725000</v>
      </c>
      <c r="G11" s="16" t="str">
        <f>'2.6'!A5</f>
        <v xml:space="preserve">❶Nombre de réserves réalisées et volumes stockés
❷Nombre de forages substitués et volumes concernés
</v>
      </c>
      <c r="H11" s="16" t="s">
        <v>194</v>
      </c>
      <c r="I11" s="24" t="s">
        <v>214</v>
      </c>
      <c r="J11" s="17"/>
    </row>
    <row r="12" spans="1:32" ht="145.94999999999999" customHeight="1" x14ac:dyDescent="0.3">
      <c r="A12" s="25"/>
      <c r="B12" s="2" t="s">
        <v>12</v>
      </c>
      <c r="C12" s="16" t="s">
        <v>94</v>
      </c>
      <c r="D12" s="17" t="s">
        <v>95</v>
      </c>
      <c r="E12" s="16" t="s">
        <v>96</v>
      </c>
      <c r="F12" s="17" t="s">
        <v>96</v>
      </c>
      <c r="G12" s="16" t="str">
        <f>'2.7'!A5</f>
        <v xml:space="preserve">❶Plan Annuel de Répartition
❷Nombre d'utilisations du module tours d'eau
</v>
      </c>
      <c r="H12" s="16" t="str">
        <f>'2.7'!E5</f>
        <v xml:space="preserve">❶ réalisé
❷ 0
</v>
      </c>
      <c r="I12" s="24" t="s">
        <v>214</v>
      </c>
      <c r="J12" s="17"/>
    </row>
    <row r="13" spans="1:32" ht="145.94999999999999" customHeight="1" x14ac:dyDescent="0.3">
      <c r="A13" s="25"/>
      <c r="B13" s="2" t="s">
        <v>14</v>
      </c>
      <c r="C13" s="16" t="s">
        <v>99</v>
      </c>
      <c r="D13" s="17" t="s">
        <v>15</v>
      </c>
      <c r="E13" s="16" t="s">
        <v>100</v>
      </c>
      <c r="F13" s="17" t="s">
        <v>101</v>
      </c>
      <c r="G13" s="16" t="str">
        <f>'2.8'!A5</f>
        <v xml:space="preserve">❶Nombre de dossiers de demande d'aide
</v>
      </c>
      <c r="H13" s="17" t="str">
        <f>'2.8'!E5</f>
        <v xml:space="preserve">❶à compléter
</v>
      </c>
      <c r="I13" s="23" t="s">
        <v>215</v>
      </c>
      <c r="J13" s="17"/>
    </row>
    <row r="14" spans="1:32" ht="145.94999999999999" customHeight="1" x14ac:dyDescent="0.3">
      <c r="A14" s="25"/>
      <c r="B14" s="2" t="s">
        <v>16</v>
      </c>
      <c r="C14" s="16" t="s">
        <v>104</v>
      </c>
      <c r="D14" s="17" t="s">
        <v>51</v>
      </c>
      <c r="E14" s="16" t="s">
        <v>105</v>
      </c>
      <c r="F14" s="16" t="s">
        <v>105</v>
      </c>
      <c r="G14" s="16" t="str">
        <f>'2.9'!A5</f>
        <v xml:space="preserve">❶Nombre de réunions de concertation
</v>
      </c>
      <c r="H14" s="16" t="str">
        <f>'2.9'!E5</f>
        <v xml:space="preserve">❶ présentation en comité de territoire (17/09/2018) et en CLE (11/04/2019) + ajouter dates réunions de concertation
</v>
      </c>
      <c r="I14" s="21" t="s">
        <v>195</v>
      </c>
      <c r="J14" s="17"/>
    </row>
    <row r="15" spans="1:32" ht="145.94999999999999" customHeight="1" x14ac:dyDescent="0.3">
      <c r="A15" s="25"/>
      <c r="B15" s="2" t="s">
        <v>17</v>
      </c>
      <c r="C15" s="41" t="s">
        <v>108</v>
      </c>
      <c r="D15" s="42" t="s">
        <v>109</v>
      </c>
      <c r="E15" s="41" t="s">
        <v>110</v>
      </c>
      <c r="F15" s="41" t="s">
        <v>111</v>
      </c>
      <c r="G15" s="41" t="str">
        <f>'2.10'!A5</f>
        <v xml:space="preserve">❶Nombre d'exploitations ayant contractualisé la MAE
❷Surface concernée par la mesure
❸Suivi du volume d'eau autorisé et consommé
</v>
      </c>
      <c r="H15" s="41" t="str">
        <f>'2.10'!E5</f>
        <v>❶ Pas d'engagement sur ces MAEC
❷0
❸0</v>
      </c>
      <c r="I15" s="23" t="s">
        <v>215</v>
      </c>
      <c r="J15" s="42"/>
    </row>
    <row r="16" spans="1:32" ht="145.94999999999999" customHeight="1" x14ac:dyDescent="0.3">
      <c r="A16" s="26" t="s">
        <v>35</v>
      </c>
      <c r="B16" s="3" t="s">
        <v>18</v>
      </c>
      <c r="C16" s="16" t="s">
        <v>114</v>
      </c>
      <c r="D16" s="17" t="s">
        <v>115</v>
      </c>
      <c r="E16" s="16" t="s">
        <v>116</v>
      </c>
      <c r="F16" s="17"/>
      <c r="G16" s="16" t="str">
        <f>'3.1'!A5</f>
        <v xml:space="preserve">❶Nombre d'enquetes réalisées
❷Nombre de réunions du comité technique agricole
❸Nombre de zones humides prioritaires identifiées
</v>
      </c>
      <c r="H16" s="16" t="str">
        <f>'3.1'!E5</f>
        <v>❶ 6 rencontres
❷ réunions du groupe foncier : 3 + présentation en comité SAFER
❸ 9 zones d'intérêt</v>
      </c>
      <c r="I16" s="21" t="s">
        <v>195</v>
      </c>
      <c r="J16" s="17"/>
    </row>
    <row r="17" spans="1:10" ht="145.94999999999999" customHeight="1" x14ac:dyDescent="0.3">
      <c r="A17" s="26"/>
      <c r="B17" s="3" t="s">
        <v>19</v>
      </c>
      <c r="C17" s="16" t="s">
        <v>119</v>
      </c>
      <c r="D17" s="17" t="s">
        <v>120</v>
      </c>
      <c r="E17" s="16" t="s">
        <v>121</v>
      </c>
      <c r="F17" s="17" t="s">
        <v>122</v>
      </c>
      <c r="G17" s="16" t="str">
        <f>'3.2'!A5</f>
        <v xml:space="preserve">❶Nombre de périmètres
❷Nombre d'hectares inclus dans les périmètres
❸Nombre d'hectares en maîtrise foncière
</v>
      </c>
      <c r="H17" s="16" t="str">
        <f>'3.2'!E5</f>
        <v>❶ 9 périmètres identifiés
❷ 685 ha
❸0</v>
      </c>
      <c r="I17" s="24" t="s">
        <v>214</v>
      </c>
      <c r="J17" s="17"/>
    </row>
    <row r="18" spans="1:10" ht="145.94999999999999" customHeight="1" x14ac:dyDescent="0.3">
      <c r="A18" s="26"/>
      <c r="B18" s="3" t="s">
        <v>20</v>
      </c>
      <c r="C18" s="16" t="s">
        <v>125</v>
      </c>
      <c r="D18" s="17" t="s">
        <v>126</v>
      </c>
      <c r="E18" s="16" t="s">
        <v>127</v>
      </c>
      <c r="F18" s="17" t="s">
        <v>128</v>
      </c>
      <c r="G18" s="16" t="str">
        <f>'3.3'!A5</f>
        <v xml:space="preserve">❶Convention avec la SAFER
❷Nombre de communes
</v>
      </c>
      <c r="H18" s="16" t="str">
        <f>'3.3'!E5</f>
        <v xml:space="preserve">❶Convention déjà existante entre CEN et SAFER + convention en cours pour SIAEP et SMABACAB
❷ 10 communes 
</v>
      </c>
      <c r="I18" s="24" t="s">
        <v>214</v>
      </c>
      <c r="J18" s="17"/>
    </row>
    <row r="19" spans="1:10" ht="145.94999999999999" customHeight="1" x14ac:dyDescent="0.3">
      <c r="A19" s="27" t="s">
        <v>36</v>
      </c>
      <c r="B19" s="4" t="s">
        <v>21</v>
      </c>
      <c r="C19" s="16" t="s">
        <v>131</v>
      </c>
      <c r="D19" s="17" t="s">
        <v>132</v>
      </c>
      <c r="E19" s="16" t="s">
        <v>133</v>
      </c>
      <c r="F19" s="17" t="s">
        <v>134</v>
      </c>
      <c r="G19" s="16" t="str">
        <f>'4.1'!A5</f>
        <v xml:space="preserve">❶Linéaire de cours d'eau restauré
❷Suivi piscicole en année n-1, n+2, et n+5
❸Surface de bassin versant restauré
❹Suivi piézométrique
</v>
      </c>
      <c r="H19" s="16" t="str">
        <f>'4.1'!E5</f>
        <v>❶250 m sur la divise + 250 m sur le siarne
❷données non dispo
❸se fier au linéaire
❹Suivi piézométrique pas encore réalisé mais à mettre en place à l'avenir</v>
      </c>
      <c r="I19" s="24" t="s">
        <v>214</v>
      </c>
      <c r="J19" s="17"/>
    </row>
    <row r="20" spans="1:10" ht="145.94999999999999" customHeight="1" x14ac:dyDescent="0.3">
      <c r="A20" s="27"/>
      <c r="B20" s="4" t="s">
        <v>22</v>
      </c>
      <c r="C20" s="16" t="s">
        <v>137</v>
      </c>
      <c r="D20" s="17" t="s">
        <v>138</v>
      </c>
      <c r="E20" s="16" t="s">
        <v>133</v>
      </c>
      <c r="F20" s="17" t="s">
        <v>139</v>
      </c>
      <c r="G20" s="16" t="str">
        <f>+'4.2'!A5</f>
        <v xml:space="preserve">❶Niveau piézométrique
❷Linéaire d'assecs
</v>
      </c>
      <c r="H20" s="16" t="str">
        <f>'4.2'!E5</f>
        <v xml:space="preserve">❶prématurée, attente des résultats des fiches actions de l'axe 3
❷
</v>
      </c>
      <c r="I20" s="23" t="s">
        <v>215</v>
      </c>
      <c r="J20" s="17"/>
    </row>
    <row r="21" spans="1:10" ht="145.94999999999999" customHeight="1" x14ac:dyDescent="0.3">
      <c r="A21" s="27"/>
      <c r="B21" s="4" t="s">
        <v>23</v>
      </c>
      <c r="C21" s="16" t="s">
        <v>142</v>
      </c>
      <c r="D21" s="17" t="s">
        <v>132</v>
      </c>
      <c r="E21" s="16" t="s">
        <v>143</v>
      </c>
      <c r="F21" s="16" t="s">
        <v>144</v>
      </c>
      <c r="G21" s="16" t="str">
        <f>+'4.3'!A5</f>
        <v xml:space="preserve">❶Suivi piscicole
❷Linéaire de cours d'eau réouvert à la circulation piscicole
</v>
      </c>
      <c r="H21" s="16" t="str">
        <f>'4.3'!E5</f>
        <v xml:space="preserve">❶ données non dispo
❷Clapet des Picots prévu pour 2025, Gué de Jean Faure pour 2022.
</v>
      </c>
      <c r="I21" s="23" t="s">
        <v>215</v>
      </c>
      <c r="J21" s="17"/>
    </row>
    <row r="22" spans="1:10" ht="145.94999999999999" customHeight="1" x14ac:dyDescent="0.3">
      <c r="A22" s="27"/>
      <c r="B22" s="4" t="s">
        <v>24</v>
      </c>
      <c r="C22" s="16" t="s">
        <v>147</v>
      </c>
      <c r="D22" s="17" t="s">
        <v>51</v>
      </c>
      <c r="E22" s="16" t="s">
        <v>121</v>
      </c>
      <c r="F22" s="18">
        <v>50000</v>
      </c>
      <c r="G22" s="16" t="str">
        <f>'4.4'!A5</f>
        <v xml:space="preserve">pas d'indicateur
</v>
      </c>
      <c r="H22" s="17" t="str">
        <f>'4.4'!E5</f>
        <v>étude non réalisée</v>
      </c>
      <c r="I22" s="23" t="s">
        <v>215</v>
      </c>
      <c r="J22" s="17"/>
    </row>
    <row r="23" spans="1:10" ht="145.94999999999999" customHeight="1" x14ac:dyDescent="0.3">
      <c r="A23" s="27"/>
      <c r="B23" s="4" t="s">
        <v>25</v>
      </c>
      <c r="C23" s="16" t="s">
        <v>149</v>
      </c>
      <c r="D23" s="17" t="s">
        <v>80</v>
      </c>
      <c r="E23" s="16" t="s">
        <v>121</v>
      </c>
      <c r="F23" s="17" t="s">
        <v>150</v>
      </c>
      <c r="G23" s="16" t="str">
        <f>'4.5'!A5</f>
        <v xml:space="preserve">❶Nombre de diagnostics réalisés
</v>
      </c>
      <c r="H23" s="17" t="str">
        <f>'4.5'!E5</f>
        <v xml:space="preserve">❶11 (2018 et 2019)
</v>
      </c>
      <c r="I23" s="24" t="s">
        <v>214</v>
      </c>
      <c r="J23" s="17"/>
    </row>
    <row r="24" spans="1:10" ht="145.94999999999999" customHeight="1" x14ac:dyDescent="0.3">
      <c r="A24" s="27"/>
      <c r="B24" s="4" t="s">
        <v>26</v>
      </c>
      <c r="C24" s="16" t="s">
        <v>153</v>
      </c>
      <c r="D24" s="17" t="s">
        <v>80</v>
      </c>
      <c r="E24" s="16" t="s">
        <v>121</v>
      </c>
      <c r="F24" s="17" t="s">
        <v>154</v>
      </c>
      <c r="G24" s="16" t="str">
        <f>'4.6'!A5</f>
        <v xml:space="preserve">❶Nombre de diagnostics réalisés
</v>
      </c>
      <c r="H24" s="17" t="str">
        <f>'4.6'!E5</f>
        <v xml:space="preserve">❶ 0
</v>
      </c>
      <c r="I24" s="23" t="s">
        <v>215</v>
      </c>
      <c r="J24" s="17"/>
    </row>
    <row r="25" spans="1:10" ht="145.94999999999999" customHeight="1" x14ac:dyDescent="0.3">
      <c r="A25" s="27"/>
      <c r="B25" s="4" t="s">
        <v>27</v>
      </c>
      <c r="C25" s="16" t="s">
        <v>156</v>
      </c>
      <c r="D25" s="17" t="s">
        <v>4</v>
      </c>
      <c r="E25" s="16" t="s">
        <v>159</v>
      </c>
      <c r="F25" s="17" t="s">
        <v>160</v>
      </c>
      <c r="G25" s="16" t="str">
        <f>'4.7'!A5</f>
        <v xml:space="preserve">❶Nombre de km de haies plantées
❷Nombre de dossiers de demande d'aide
</v>
      </c>
      <c r="H25" s="16" t="str">
        <f>'4.7'!E5</f>
        <v xml:space="preserve">❶ à compléter
❷ à compléter
</v>
      </c>
      <c r="I25" s="23" t="s">
        <v>215</v>
      </c>
      <c r="J25" s="17"/>
    </row>
    <row r="26" spans="1:10" ht="145.94999999999999" customHeight="1" x14ac:dyDescent="0.3">
      <c r="A26" s="28" t="s">
        <v>37</v>
      </c>
      <c r="B26" s="5" t="s">
        <v>28</v>
      </c>
      <c r="C26" s="16" t="s">
        <v>161</v>
      </c>
      <c r="D26" s="17" t="s">
        <v>51</v>
      </c>
      <c r="E26" s="16" t="s">
        <v>105</v>
      </c>
      <c r="F26" s="16" t="s">
        <v>105</v>
      </c>
      <c r="G26" s="16" t="str">
        <f>'5.1'!A5</f>
        <v xml:space="preserve">❶Nombre de signataires de la charte
</v>
      </c>
      <c r="H26" s="17" t="str">
        <f>'5.1'!E5</f>
        <v xml:space="preserve">❶ 0, Charte non réalisée
</v>
      </c>
      <c r="I26" s="23" t="s">
        <v>215</v>
      </c>
      <c r="J26" s="17"/>
    </row>
    <row r="27" spans="1:10" ht="145.94999999999999" customHeight="1" x14ac:dyDescent="0.3">
      <c r="A27" s="28"/>
      <c r="B27" s="5" t="s">
        <v>29</v>
      </c>
      <c r="C27" s="16" t="s">
        <v>162</v>
      </c>
      <c r="D27" s="17" t="s">
        <v>163</v>
      </c>
      <c r="E27" s="16" t="s">
        <v>121</v>
      </c>
      <c r="F27" s="18">
        <v>109350</v>
      </c>
      <c r="G27" s="16" t="str">
        <f>'5.2'!A5</f>
        <v xml:space="preserve">❶Nombre de diagnostics
❷Nombre de suivis
</v>
      </c>
      <c r="H27" s="16" t="str">
        <f>'5.2'!E5</f>
        <v xml:space="preserve">❶voir bilan SIAEP (47 sur Moulin Neuf ?)
❷
</v>
      </c>
      <c r="I27" s="24" t="s">
        <v>214</v>
      </c>
      <c r="J27" s="17"/>
    </row>
    <row r="28" spans="1:10" ht="145.94999999999999" customHeight="1" x14ac:dyDescent="0.3">
      <c r="A28" s="28"/>
      <c r="B28" s="5" t="s">
        <v>30</v>
      </c>
      <c r="C28" s="16" t="s">
        <v>164</v>
      </c>
      <c r="D28" s="17" t="s">
        <v>165</v>
      </c>
      <c r="E28" s="16" t="s">
        <v>121</v>
      </c>
      <c r="F28" s="17" t="s">
        <v>166</v>
      </c>
      <c r="G28" s="16" t="str">
        <f>'5.3'!A5</f>
        <v xml:space="preserve">❶Nombre de participants aux 1/2 journées techniques
❷Nombre d'irrigants participant aux 1/2 journées techniques
</v>
      </c>
      <c r="H28" s="17" t="str">
        <f>'5.3'!E5</f>
        <v xml:space="preserve">❶à compléter
❷
</v>
      </c>
      <c r="I28" s="24" t="s">
        <v>214</v>
      </c>
      <c r="J28" s="17"/>
    </row>
    <row r="29" spans="1:10" ht="145.94999999999999" customHeight="1" x14ac:dyDescent="0.3">
      <c r="A29" s="28"/>
      <c r="B29" s="5" t="s">
        <v>31</v>
      </c>
      <c r="C29" s="16" t="s">
        <v>167</v>
      </c>
      <c r="D29" s="17" t="s">
        <v>168</v>
      </c>
      <c r="E29" s="16" t="s">
        <v>169</v>
      </c>
      <c r="F29" s="17" t="s">
        <v>96</v>
      </c>
      <c r="G29" s="16" t="str">
        <f>'5.4'!A5</f>
        <v xml:space="preserve">❶Nombre de participants
❷Nombre de sessions proposées par an
</v>
      </c>
      <c r="H29" s="17" t="str">
        <f>'5.4'!E5</f>
        <v xml:space="preserve">❶0
❷0
</v>
      </c>
      <c r="I29" s="23" t="s">
        <v>215</v>
      </c>
      <c r="J29" s="17"/>
    </row>
    <row r="30" spans="1:10" ht="145.94999999999999" customHeight="1" x14ac:dyDescent="0.3">
      <c r="A30" s="28"/>
      <c r="B30" s="5" t="s">
        <v>32</v>
      </c>
      <c r="C30" s="41" t="s">
        <v>170</v>
      </c>
      <c r="D30" s="42" t="s">
        <v>109</v>
      </c>
      <c r="E30" s="41" t="s">
        <v>171</v>
      </c>
      <c r="F30" s="42"/>
      <c r="G30" s="41" t="str">
        <f>'5.5'!A5</f>
        <v xml:space="preserve">❶Nombre d'exploitations ayant contractualisé la MAE
❷Surface concernée par la MAE
</v>
      </c>
      <c r="H30" s="42" t="str">
        <f>'5.5'!E5</f>
        <v xml:space="preserve">❶ MAEC non ouverte
</v>
      </c>
      <c r="I30" s="23" t="s">
        <v>215</v>
      </c>
      <c r="J30" s="42"/>
    </row>
    <row r="33" spans="1:1" ht="145.94999999999999" customHeight="1" x14ac:dyDescent="0.3">
      <c r="A33" s="7"/>
    </row>
    <row r="34" spans="1:1" ht="145.94999999999999" customHeight="1" x14ac:dyDescent="0.3">
      <c r="A34" s="8"/>
    </row>
    <row r="35" spans="1:1" ht="145.94999999999999" customHeight="1" x14ac:dyDescent="0.3">
      <c r="A35" s="6"/>
    </row>
  </sheetData>
  <mergeCells count="5">
    <mergeCell ref="A6:A15"/>
    <mergeCell ref="A16:A18"/>
    <mergeCell ref="A19:A25"/>
    <mergeCell ref="A26:A30"/>
    <mergeCell ref="A2:A5"/>
  </mergeCells>
  <pageMargins left="0.7" right="0.7" top="0.75" bottom="0.75" header="0.3" footer="0.3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89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14" customHeight="1" x14ac:dyDescent="0.3">
      <c r="A5" s="35" t="s">
        <v>90</v>
      </c>
      <c r="B5" s="36"/>
      <c r="C5" s="36"/>
      <c r="D5" s="37"/>
      <c r="E5" s="38" t="s">
        <v>193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5"/>
    </sheetView>
  </sheetViews>
  <sheetFormatPr baseColWidth="10" defaultRowHeight="14.4" x14ac:dyDescent="0.3"/>
  <sheetData>
    <row r="1" spans="1:9" ht="18.600000000000001" thickBot="1" x14ac:dyDescent="0.4">
      <c r="A1" s="30" t="s">
        <v>92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85.8" customHeight="1" x14ac:dyDescent="0.3">
      <c r="A5" s="35" t="s">
        <v>93</v>
      </c>
      <c r="B5" s="36"/>
      <c r="C5" s="36"/>
      <c r="D5" s="37"/>
      <c r="E5" s="38" t="s">
        <v>50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97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64.2" customHeight="1" x14ac:dyDescent="0.3">
      <c r="A5" s="35" t="s">
        <v>98</v>
      </c>
      <c r="B5" s="36"/>
      <c r="C5" s="36"/>
      <c r="D5" s="37"/>
      <c r="E5" s="38" t="s">
        <v>228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102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69.599999999999994" customHeight="1" x14ac:dyDescent="0.3">
      <c r="A5" s="35" t="s">
        <v>103</v>
      </c>
      <c r="B5" s="36"/>
      <c r="C5" s="36"/>
      <c r="D5" s="37"/>
      <c r="E5" s="38" t="s">
        <v>229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cols>
    <col min="9" max="9" width="28.5546875" customWidth="1"/>
  </cols>
  <sheetData>
    <row r="1" spans="1:9" ht="18.600000000000001" thickBot="1" x14ac:dyDescent="0.4">
      <c r="A1" s="30" t="s">
        <v>106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69.599999999999994" customHeight="1" x14ac:dyDescent="0.3">
      <c r="A5" s="35" t="s">
        <v>107</v>
      </c>
      <c r="B5" s="36"/>
      <c r="C5" s="36"/>
      <c r="D5" s="37"/>
      <c r="E5" s="38" t="s">
        <v>230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112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62.6" customHeight="1" x14ac:dyDescent="0.3">
      <c r="A5" s="35" t="s">
        <v>113</v>
      </c>
      <c r="B5" s="36"/>
      <c r="C5" s="36"/>
      <c r="D5" s="37"/>
      <c r="E5" s="38" t="s">
        <v>231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117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09.2" customHeight="1" x14ac:dyDescent="0.3">
      <c r="A5" s="35" t="s">
        <v>118</v>
      </c>
      <c r="B5" s="36"/>
      <c r="C5" s="36"/>
      <c r="D5" s="37"/>
      <c r="E5" s="38" t="s">
        <v>221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123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18.2" customHeight="1" x14ac:dyDescent="0.3">
      <c r="A5" s="35" t="s">
        <v>124</v>
      </c>
      <c r="B5" s="36"/>
      <c r="C5" s="36"/>
      <c r="D5" s="37"/>
      <c r="E5" s="38" t="s">
        <v>222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129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82.2" customHeight="1" x14ac:dyDescent="0.3">
      <c r="A5" s="35" t="s">
        <v>130</v>
      </c>
      <c r="B5" s="36"/>
      <c r="C5" s="36"/>
      <c r="D5" s="37"/>
      <c r="E5" s="38" t="s">
        <v>223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135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54.19999999999999" customHeight="1" x14ac:dyDescent="0.3">
      <c r="A5" s="35" t="s">
        <v>136</v>
      </c>
      <c r="B5" s="36"/>
      <c r="C5" s="36"/>
      <c r="D5" s="37"/>
      <c r="E5" s="38" t="s">
        <v>205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49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4.4" customHeight="1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ht="14.4" customHeight="1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99.6" customHeight="1" x14ac:dyDescent="0.3">
      <c r="A5" s="35" t="s">
        <v>55</v>
      </c>
      <c r="B5" s="36"/>
      <c r="C5" s="36"/>
      <c r="D5" s="37"/>
      <c r="E5" s="38" t="s">
        <v>196</v>
      </c>
      <c r="F5" s="39"/>
      <c r="G5" s="39"/>
      <c r="H5" s="39"/>
      <c r="I5" s="40"/>
    </row>
    <row r="8" spans="1:9" x14ac:dyDescent="0.3">
      <c r="B8">
        <v>2018</v>
      </c>
      <c r="C8">
        <v>2019</v>
      </c>
      <c r="D8">
        <v>2020</v>
      </c>
      <c r="E8">
        <v>2021</v>
      </c>
      <c r="F8">
        <v>2022</v>
      </c>
      <c r="G8">
        <v>2023</v>
      </c>
      <c r="H8" t="s">
        <v>191</v>
      </c>
    </row>
    <row r="9" spans="1:9" x14ac:dyDescent="0.3">
      <c r="A9" t="s">
        <v>188</v>
      </c>
      <c r="B9">
        <v>3</v>
      </c>
      <c r="C9">
        <v>1</v>
      </c>
      <c r="D9">
        <v>1</v>
      </c>
      <c r="H9">
        <f>SUM(B9:D9)</f>
        <v>5</v>
      </c>
    </row>
    <row r="10" spans="1:9" x14ac:dyDescent="0.3">
      <c r="A10" t="s">
        <v>189</v>
      </c>
      <c r="B10">
        <v>2</v>
      </c>
      <c r="C10">
        <v>4</v>
      </c>
      <c r="D10">
        <v>0</v>
      </c>
      <c r="H10">
        <f>SUM(B10:D10)</f>
        <v>6</v>
      </c>
    </row>
    <row r="11" spans="1:9" x14ac:dyDescent="0.3">
      <c r="A11" t="s">
        <v>190</v>
      </c>
      <c r="H11">
        <f>SUM(B11:D11)</f>
        <v>0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cols>
    <col min="9" max="9" width="20.44140625" customWidth="1"/>
  </cols>
  <sheetData>
    <row r="1" spans="1:9" ht="18.600000000000001" thickBot="1" x14ac:dyDescent="0.4">
      <c r="A1" s="30" t="s">
        <v>140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02" customHeight="1" x14ac:dyDescent="0.3">
      <c r="A5" s="35" t="s">
        <v>141</v>
      </c>
      <c r="B5" s="36"/>
      <c r="C5" s="36"/>
      <c r="D5" s="37"/>
      <c r="E5" s="38" t="s">
        <v>212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145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98.4" customHeight="1" x14ac:dyDescent="0.3">
      <c r="A5" s="35" t="s">
        <v>146</v>
      </c>
      <c r="B5" s="36"/>
      <c r="C5" s="36"/>
      <c r="D5" s="37"/>
      <c r="E5" s="38" t="s">
        <v>206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148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23" customHeight="1" x14ac:dyDescent="0.3">
      <c r="A5" s="35" t="s">
        <v>207</v>
      </c>
      <c r="B5" s="36"/>
      <c r="C5" s="36"/>
      <c r="D5" s="37"/>
      <c r="E5" s="38" t="s">
        <v>208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10" sqref="D10"/>
    </sheetView>
  </sheetViews>
  <sheetFormatPr baseColWidth="10" defaultRowHeight="14.4" x14ac:dyDescent="0.3"/>
  <sheetData>
    <row r="1" spans="1:9" ht="18.600000000000001" thickBot="1" x14ac:dyDescent="0.4">
      <c r="A1" s="30" t="s">
        <v>151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79.2" customHeight="1" x14ac:dyDescent="0.3">
      <c r="A5" s="35" t="s">
        <v>152</v>
      </c>
      <c r="B5" s="36"/>
      <c r="C5" s="36"/>
      <c r="D5" s="37"/>
      <c r="E5" s="38" t="s">
        <v>232</v>
      </c>
      <c r="F5" s="39"/>
      <c r="G5" s="39"/>
      <c r="H5" s="39"/>
      <c r="I5" s="40"/>
    </row>
    <row r="8" spans="1:9" x14ac:dyDescent="0.3">
      <c r="B8">
        <v>2018</v>
      </c>
      <c r="C8">
        <v>2019</v>
      </c>
      <c r="D8">
        <v>2020</v>
      </c>
    </row>
    <row r="9" spans="1:9" x14ac:dyDescent="0.3">
      <c r="A9" t="s">
        <v>187</v>
      </c>
      <c r="B9">
        <v>7</v>
      </c>
      <c r="C9">
        <v>4</v>
      </c>
      <c r="D9" t="s">
        <v>233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cols>
    <col min="4" max="4" width="17.6640625" customWidth="1"/>
    <col min="9" max="9" width="43.44140625" customWidth="1"/>
  </cols>
  <sheetData>
    <row r="1" spans="1:9" ht="18.600000000000001" thickBot="1" x14ac:dyDescent="0.4">
      <c r="A1" s="30" t="s">
        <v>155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76.8" customHeight="1" x14ac:dyDescent="0.3">
      <c r="A5" s="35" t="s">
        <v>152</v>
      </c>
      <c r="B5" s="36"/>
      <c r="C5" s="36"/>
      <c r="D5" s="37"/>
      <c r="E5" s="38" t="s">
        <v>219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4" sqref="E14"/>
    </sheetView>
  </sheetViews>
  <sheetFormatPr baseColWidth="10" defaultRowHeight="14.4" x14ac:dyDescent="0.3"/>
  <sheetData>
    <row r="1" spans="1:9" ht="18.600000000000001" thickBot="1" x14ac:dyDescent="0.4">
      <c r="A1" s="30" t="s">
        <v>157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92.4" customHeight="1" x14ac:dyDescent="0.3">
      <c r="A5" s="35" t="s">
        <v>158</v>
      </c>
      <c r="B5" s="36"/>
      <c r="C5" s="36"/>
      <c r="D5" s="37"/>
      <c r="E5" s="38" t="s">
        <v>234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172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56" customHeight="1" x14ac:dyDescent="0.3">
      <c r="A5" s="35" t="s">
        <v>177</v>
      </c>
      <c r="B5" s="36"/>
      <c r="C5" s="36"/>
      <c r="D5" s="37"/>
      <c r="E5" s="38" t="s">
        <v>209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5" sqref="E5:I5"/>
    </sheetView>
  </sheetViews>
  <sheetFormatPr baseColWidth="10" defaultRowHeight="14.4" x14ac:dyDescent="0.3"/>
  <sheetData>
    <row r="1" spans="1:9" ht="18.600000000000001" thickBot="1" x14ac:dyDescent="0.4">
      <c r="A1" s="30" t="s">
        <v>173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46.4" customHeight="1" x14ac:dyDescent="0.3">
      <c r="A5" s="35" t="s">
        <v>178</v>
      </c>
      <c r="B5" s="36"/>
      <c r="C5" s="36"/>
      <c r="D5" s="37"/>
      <c r="E5" s="38" t="s">
        <v>211</v>
      </c>
      <c r="F5" s="39"/>
      <c r="G5" s="39"/>
      <c r="H5" s="39"/>
      <c r="I5" s="40"/>
    </row>
    <row r="8" spans="1:9" x14ac:dyDescent="0.3">
      <c r="B8">
        <v>2018</v>
      </c>
      <c r="C8">
        <v>2019</v>
      </c>
      <c r="D8">
        <v>2020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16" sqref="F16"/>
    </sheetView>
  </sheetViews>
  <sheetFormatPr baseColWidth="10" defaultRowHeight="14.4" x14ac:dyDescent="0.3"/>
  <sheetData>
    <row r="1" spans="1:9" ht="18.600000000000001" thickBot="1" x14ac:dyDescent="0.4">
      <c r="A1" s="30" t="s">
        <v>174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50.6" customHeight="1" x14ac:dyDescent="0.3">
      <c r="A5" s="35" t="s">
        <v>179</v>
      </c>
      <c r="B5" s="36"/>
      <c r="C5" s="36"/>
      <c r="D5" s="37"/>
      <c r="E5" s="38" t="s">
        <v>235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175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53.6" customHeight="1" x14ac:dyDescent="0.3">
      <c r="A5" s="35" t="s">
        <v>180</v>
      </c>
      <c r="B5" s="36"/>
      <c r="C5" s="36"/>
      <c r="D5" s="37"/>
      <c r="E5" s="38" t="s">
        <v>203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6" sqref="E6"/>
    </sheetView>
  </sheetViews>
  <sheetFormatPr baseColWidth="10" defaultRowHeight="14.4" x14ac:dyDescent="0.3"/>
  <cols>
    <col min="1" max="1" width="17" bestFit="1" customWidth="1"/>
  </cols>
  <sheetData>
    <row r="1" spans="1:9" ht="18.600000000000001" thickBot="1" x14ac:dyDescent="0.4">
      <c r="A1" s="30" t="s">
        <v>60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94.8" customHeight="1" x14ac:dyDescent="0.3">
      <c r="A5" s="35" t="s">
        <v>198</v>
      </c>
      <c r="B5" s="36"/>
      <c r="C5" s="36"/>
      <c r="D5" s="37"/>
      <c r="E5" s="38" t="s">
        <v>204</v>
      </c>
      <c r="F5" s="39"/>
      <c r="G5" s="39"/>
      <c r="H5" s="39"/>
      <c r="I5" s="40"/>
    </row>
    <row r="8" spans="1:9" x14ac:dyDescent="0.3">
      <c r="B8">
        <v>2018</v>
      </c>
      <c r="C8">
        <v>2019</v>
      </c>
      <c r="D8">
        <v>2020</v>
      </c>
      <c r="E8">
        <v>2021</v>
      </c>
      <c r="F8">
        <v>2022</v>
      </c>
      <c r="G8">
        <v>2023</v>
      </c>
      <c r="H8" s="22" t="s">
        <v>202</v>
      </c>
    </row>
    <row r="9" spans="1:9" x14ac:dyDescent="0.3">
      <c r="A9" t="s">
        <v>199</v>
      </c>
      <c r="B9">
        <v>0</v>
      </c>
      <c r="C9">
        <v>0</v>
      </c>
      <c r="D9">
        <v>0</v>
      </c>
      <c r="H9">
        <f>SUM(B9:D9)</f>
        <v>0</v>
      </c>
    </row>
    <row r="10" spans="1:9" x14ac:dyDescent="0.3">
      <c r="A10" t="s">
        <v>200</v>
      </c>
      <c r="B10">
        <v>3</v>
      </c>
      <c r="C10">
        <v>1</v>
      </c>
      <c r="D10">
        <v>1</v>
      </c>
      <c r="H10">
        <f t="shared" ref="H10:H12" si="0">SUM(B10:D10)</f>
        <v>5</v>
      </c>
    </row>
    <row r="11" spans="1:9" x14ac:dyDescent="0.3">
      <c r="A11" t="s">
        <v>197</v>
      </c>
      <c r="B11">
        <v>0</v>
      </c>
      <c r="C11">
        <v>0</v>
      </c>
      <c r="D11">
        <v>0</v>
      </c>
      <c r="H11">
        <f t="shared" si="0"/>
        <v>0</v>
      </c>
    </row>
    <row r="12" spans="1:9" x14ac:dyDescent="0.3">
      <c r="A12" t="s">
        <v>201</v>
      </c>
      <c r="B12">
        <v>1</v>
      </c>
      <c r="C12">
        <v>1</v>
      </c>
      <c r="D12">
        <v>1</v>
      </c>
      <c r="H12">
        <f t="shared" si="0"/>
        <v>3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176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56.6" customHeight="1" x14ac:dyDescent="0.3">
      <c r="A5" s="35" t="s">
        <v>181</v>
      </c>
      <c r="B5" s="36"/>
      <c r="C5" s="36"/>
      <c r="D5" s="37"/>
      <c r="E5" s="38" t="s">
        <v>210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7" sqref="C7"/>
    </sheetView>
  </sheetViews>
  <sheetFormatPr baseColWidth="10" defaultRowHeight="14.4" x14ac:dyDescent="0.3"/>
  <sheetData>
    <row r="1" spans="1:2" x14ac:dyDescent="0.3">
      <c r="A1">
        <v>2</v>
      </c>
      <c r="B1" t="s">
        <v>224</v>
      </c>
    </row>
    <row r="2" spans="1:2" x14ac:dyDescent="0.3">
      <c r="A2">
        <v>3</v>
      </c>
      <c r="B2" t="s">
        <v>225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5" sqref="E5:I5"/>
    </sheetView>
  </sheetViews>
  <sheetFormatPr baseColWidth="10" defaultRowHeight="14.4" x14ac:dyDescent="0.3"/>
  <sheetData>
    <row r="1" spans="1:9" ht="18.600000000000001" thickBot="1" x14ac:dyDescent="0.4">
      <c r="A1" s="30" t="s">
        <v>64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05.6" customHeight="1" x14ac:dyDescent="0.3">
      <c r="A5" s="35" t="s">
        <v>65</v>
      </c>
      <c r="B5" s="36"/>
      <c r="C5" s="36"/>
      <c r="D5" s="37"/>
      <c r="E5" s="38" t="s">
        <v>203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6" sqref="E6"/>
    </sheetView>
  </sheetViews>
  <sheetFormatPr baseColWidth="10" defaultRowHeight="14.4" x14ac:dyDescent="0.3"/>
  <cols>
    <col min="1" max="1" width="14.77734375" bestFit="1" customWidth="1"/>
  </cols>
  <sheetData>
    <row r="1" spans="1:9" ht="18.600000000000001" thickBot="1" x14ac:dyDescent="0.4">
      <c r="A1" s="30" t="s">
        <v>75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87.6" customHeight="1" x14ac:dyDescent="0.3">
      <c r="A5" s="35" t="s">
        <v>69</v>
      </c>
      <c r="B5" s="36"/>
      <c r="C5" s="36"/>
      <c r="D5" s="37"/>
      <c r="E5" s="38" t="s">
        <v>216</v>
      </c>
      <c r="F5" s="39"/>
      <c r="G5" s="39"/>
      <c r="H5" s="39"/>
      <c r="I5" s="40"/>
    </row>
    <row r="8" spans="1:9" x14ac:dyDescent="0.3">
      <c r="B8">
        <v>2018</v>
      </c>
      <c r="C8">
        <v>2019</v>
      </c>
      <c r="D8">
        <v>2020</v>
      </c>
    </row>
    <row r="9" spans="1:9" x14ac:dyDescent="0.3">
      <c r="A9" t="s">
        <v>185</v>
      </c>
      <c r="B9">
        <v>1</v>
      </c>
      <c r="C9">
        <v>0</v>
      </c>
      <c r="D9">
        <v>0</v>
      </c>
    </row>
    <row r="10" spans="1:9" x14ac:dyDescent="0.3">
      <c r="A10" t="s">
        <v>186</v>
      </c>
      <c r="B10">
        <v>1</v>
      </c>
      <c r="C10">
        <v>0</v>
      </c>
      <c r="D10">
        <v>0</v>
      </c>
    </row>
    <row r="11" spans="1:9" x14ac:dyDescent="0.3">
      <c r="A11" t="s">
        <v>192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A5" sqref="A5:D5"/>
    </sheetView>
  </sheetViews>
  <sheetFormatPr baseColWidth="10" defaultRowHeight="14.4" x14ac:dyDescent="0.3"/>
  <cols>
    <col min="1" max="1" width="18.88671875" bestFit="1" customWidth="1"/>
  </cols>
  <sheetData>
    <row r="1" spans="1:9" ht="18.600000000000001" thickBot="1" x14ac:dyDescent="0.4">
      <c r="A1" s="30" t="s">
        <v>76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38" customHeight="1" x14ac:dyDescent="0.3">
      <c r="A5" s="35" t="s">
        <v>226</v>
      </c>
      <c r="B5" s="36"/>
      <c r="C5" s="36"/>
      <c r="D5" s="37"/>
      <c r="E5" s="38" t="s">
        <v>227</v>
      </c>
      <c r="F5" s="39"/>
      <c r="G5" s="39"/>
      <c r="H5" s="39"/>
      <c r="I5" s="40"/>
    </row>
    <row r="9" spans="1:9" ht="14.4" customHeight="1" x14ac:dyDescent="0.3">
      <c r="B9">
        <v>2018</v>
      </c>
      <c r="C9">
        <v>2019</v>
      </c>
      <c r="D9">
        <v>2020</v>
      </c>
    </row>
    <row r="10" spans="1:9" ht="16.2" customHeight="1" x14ac:dyDescent="0.3">
      <c r="A10" t="s">
        <v>183</v>
      </c>
      <c r="B10">
        <v>5</v>
      </c>
      <c r="C10">
        <v>0</v>
      </c>
      <c r="D10">
        <v>3</v>
      </c>
    </row>
    <row r="11" spans="1:9" x14ac:dyDescent="0.3">
      <c r="A11" t="s">
        <v>182</v>
      </c>
      <c r="B11" t="s">
        <v>96</v>
      </c>
      <c r="C11">
        <v>1</v>
      </c>
      <c r="D11">
        <v>0</v>
      </c>
    </row>
    <row r="12" spans="1:9" x14ac:dyDescent="0.3">
      <c r="A12" t="s">
        <v>184</v>
      </c>
      <c r="B12">
        <v>4</v>
      </c>
      <c r="C12">
        <v>0</v>
      </c>
      <c r="D12">
        <v>1</v>
      </c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77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32" customHeight="1" x14ac:dyDescent="0.3">
      <c r="A5" s="35" t="s">
        <v>78</v>
      </c>
      <c r="B5" s="36"/>
      <c r="C5" s="36"/>
      <c r="D5" s="37"/>
      <c r="E5" s="38" t="s">
        <v>220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83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63" customHeight="1" x14ac:dyDescent="0.3">
      <c r="A5" s="35" t="s">
        <v>84</v>
      </c>
      <c r="B5" s="36"/>
      <c r="C5" s="36"/>
      <c r="D5" s="37"/>
      <c r="E5" s="38" t="s">
        <v>218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6" sqref="E6"/>
    </sheetView>
  </sheetViews>
  <sheetFormatPr baseColWidth="10" defaultRowHeight="14.4" x14ac:dyDescent="0.3"/>
  <sheetData>
    <row r="1" spans="1:9" ht="18.600000000000001" thickBot="1" x14ac:dyDescent="0.4">
      <c r="A1" s="30" t="s">
        <v>86</v>
      </c>
      <c r="B1" s="31"/>
      <c r="C1" s="31"/>
      <c r="D1" s="31"/>
      <c r="E1" s="31"/>
      <c r="F1" s="31"/>
      <c r="G1" s="31"/>
      <c r="H1" s="31"/>
      <c r="I1" s="32"/>
    </row>
    <row r="2" spans="1:9" ht="18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45">
      <c r="A3" s="33" t="s">
        <v>46</v>
      </c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4" t="s">
        <v>47</v>
      </c>
      <c r="B4" s="34"/>
      <c r="C4" s="34"/>
      <c r="D4" s="34"/>
      <c r="E4" s="34" t="s">
        <v>48</v>
      </c>
      <c r="F4" s="34"/>
      <c r="G4" s="34"/>
      <c r="H4" s="34"/>
      <c r="I4" s="34"/>
    </row>
    <row r="5" spans="1:9" ht="132" customHeight="1" x14ac:dyDescent="0.3">
      <c r="A5" s="35" t="s">
        <v>87</v>
      </c>
      <c r="B5" s="36"/>
      <c r="C5" s="36"/>
      <c r="D5" s="37"/>
      <c r="E5" s="38" t="s">
        <v>217</v>
      </c>
      <c r="F5" s="39"/>
      <c r="G5" s="39"/>
      <c r="H5" s="39"/>
      <c r="I5" s="40"/>
    </row>
  </sheetData>
  <mergeCells count="6">
    <mergeCell ref="A1:I1"/>
    <mergeCell ref="A3:I3"/>
    <mergeCell ref="A4:D4"/>
    <mergeCell ref="E4:I4"/>
    <mergeCell ref="A5:D5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TDB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3.1</vt:lpstr>
      <vt:lpstr>3.2</vt:lpstr>
      <vt:lpstr>3.3</vt:lpstr>
      <vt:lpstr>4.1</vt:lpstr>
      <vt:lpstr>4.2</vt:lpstr>
      <vt:lpstr>4.3</vt:lpstr>
      <vt:lpstr>4.4</vt:lpstr>
      <vt:lpstr>4.5</vt:lpstr>
      <vt:lpstr>4.6</vt:lpstr>
      <vt:lpstr>4.7</vt:lpstr>
      <vt:lpstr>5.1</vt:lpstr>
      <vt:lpstr>5.2</vt:lpstr>
      <vt:lpstr>5.3</vt:lpstr>
      <vt:lpstr>5.4</vt:lpstr>
      <vt:lpstr>5.5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2021-06-02T15:10:39Z</dcterms:modified>
</cp:coreProperties>
</file>