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RECEMA\1-RECEMA-Charente\2019-2022\RECEMA-2021\03_BILAN\"/>
    </mc:Choice>
  </mc:AlternateContent>
  <bookViews>
    <workbookView xWindow="0" yWindow="0" windowWidth="23040" windowHeight="8904"/>
  </bookViews>
  <sheets>
    <sheet name="Lisez-moi" sheetId="8" r:id="rId1"/>
    <sheet name="2021_Bilan-tech-SQE" sheetId="2" r:id="rId2"/>
    <sheet name="Pest-2021" sheetId="6" r:id="rId3"/>
    <sheet name="Bact-2021" sheetId="7" r:id="rId4"/>
    <sheet name="2020_Bilan-tech-SQE" sheetId="9" r:id="rId5"/>
    <sheet name="2019_Bilan-tech-SQE" sheetId="10" r:id="rId6"/>
    <sheet name="Feuil1" sheetId="3" state="hidden" r:id="rId7"/>
  </sheets>
  <externalReferences>
    <externalReference r:id="rId8"/>
    <externalReference r:id="rId9"/>
    <externalReference r:id="rId10"/>
    <externalReference r:id="rId11"/>
    <externalReference r:id="rId12"/>
    <externalReference r:id="rId13"/>
    <externalReference r:id="rId14"/>
  </externalReferences>
  <definedNames>
    <definedName name="_xlnm._FilterDatabase" localSheetId="5" hidden="1">'2019_Bilan-tech-SQE'!$A$1:$C$52</definedName>
    <definedName name="_xlnm._FilterDatabase" localSheetId="4" hidden="1">'2020_Bilan-tech-SQE'!$A$1:$X$56</definedName>
    <definedName name="_xlnm._FilterDatabase" localSheetId="1" hidden="1">'2021_Bilan-tech-SQE'!$A$1:$X$67</definedName>
    <definedName name="_xlnm._FilterDatabase" localSheetId="3" hidden="1">'Bact-2021'!$A$2:$H$309</definedName>
    <definedName name="_xlnm._FilterDatabase" localSheetId="2" hidden="1">'Pest-2021'!$A$2:$AI$123</definedName>
    <definedName name="blancvs.incert">'[1]list_déroul(masqué) '!$AE$3:$AE$4</definedName>
    <definedName name="corrblanc">'[1]list_déroul(masqué) '!$AD$3:$AD$5</definedName>
    <definedName name="corrrdt">'[1]list_déroul(masqué) '!$V$3:$V$4</definedName>
    <definedName name="détmth">'[1]list_déroul(masqué) '!$I$4:$I$27</definedName>
    <definedName name="fréqblanc" localSheetId="5">#REF!</definedName>
    <definedName name="fréqblanc" localSheetId="4">#REF!</definedName>
    <definedName name="fréqblanc" localSheetId="1">#REF!</definedName>
    <definedName name="fréqblanc">#REF!</definedName>
    <definedName name="fréqperfLQ" localSheetId="5">#REF!</definedName>
    <definedName name="fréqperfLQ" localSheetId="4">#REF!</definedName>
    <definedName name="fréqperfLQ" localSheetId="1">#REF!</definedName>
    <definedName name="fréqperfLQ">#REF!</definedName>
    <definedName name="freqrdt" localSheetId="5">#REF!</definedName>
    <definedName name="freqrdt" localSheetId="4">#REF!</definedName>
    <definedName name="freqrdt" localSheetId="1">#REF!</definedName>
    <definedName name="freqrdt">#REF!</definedName>
    <definedName name="liste2">[2]Feuil3!$D$2:$D$12</definedName>
    <definedName name="LST_COFRAC">[3]Reference!$A$2:$A$3</definedName>
    <definedName name="LST_DETECTEURS">[3]Reference!$Q$2:$Q$18</definedName>
    <definedName name="LST_FAMILLES_BIOT">'[4]Familles (Biote)'!$A$2:$A$201</definedName>
    <definedName name="LST_FAMILLES_SED" localSheetId="5">#REF!</definedName>
    <definedName name="LST_FAMILLES_SED" localSheetId="4">#REF!</definedName>
    <definedName name="LST_FAMILLES_SED" localSheetId="1">#REF!</definedName>
    <definedName name="LST_FAMILLES_SED">#REF!</definedName>
    <definedName name="LST_MATRICE">[3]Reference!$O$2:$O$4</definedName>
    <definedName name="matriceLQ">'[1]list_déroul(masqué) '!$M$3:$M$7</definedName>
    <definedName name="mthincert">'[1]list_déroul(masqué) '!$AF$3:$AF$6</definedName>
    <definedName name="mthincertLQ" localSheetId="5">#REF!</definedName>
    <definedName name="mthincertLQ" localSheetId="4">#REF!</definedName>
    <definedName name="mthincertLQ" localSheetId="1">#REF!</definedName>
    <definedName name="mthincertLQ">#REF!</definedName>
    <definedName name="mthLQ" localSheetId="5">#REF!</definedName>
    <definedName name="mthLQ" localSheetId="4">#REF!</definedName>
    <definedName name="mthLQ" localSheetId="1">#REF!</definedName>
    <definedName name="mthLQ">#REF!</definedName>
    <definedName name="mthrdt">'[1]list_déroul(masqué) '!$S$3:$S$10</definedName>
    <definedName name="perfLQ" localSheetId="5">#REF!</definedName>
    <definedName name="perfLQ" localSheetId="4">#REF!</definedName>
    <definedName name="perfLQ" localSheetId="1">#REF!</definedName>
    <definedName name="perfLQ">#REF!</definedName>
    <definedName name="perfrdt" localSheetId="5">#REF!</definedName>
    <definedName name="perfrdt" localSheetId="4">#REF!</definedName>
    <definedName name="perfrdt" localSheetId="1">#REF!</definedName>
    <definedName name="perfrdt">#REF!</definedName>
    <definedName name="prépmth">'[1]list_déroul(masqué) '!$G$4:$G$15</definedName>
    <definedName name="rdtvs.incert">'[1]list_déroul(masqué) '!$X$3:$X$4</definedName>
    <definedName name="sdfds" localSheetId="5">#REF!</definedName>
    <definedName name="sdfds" localSheetId="4">#REF!</definedName>
    <definedName name="sdfds" localSheetId="1">#REF!</definedName>
    <definedName name="sdfds">#REF!</definedName>
    <definedName name="sépamth">'[1]list_déroul(masqué) '!$H$3:$H$12</definedName>
    <definedName name="sirdtnc" localSheetId="5">#REF!</definedName>
    <definedName name="sirdtnc" localSheetId="4">#REF!</definedName>
    <definedName name="sirdtnc" localSheetId="1">#REF!</definedName>
    <definedName name="sirdtnc">#REF!</definedName>
    <definedName name="typeblanc" localSheetId="5">#REF!</definedName>
    <definedName name="typeblanc" localSheetId="4">#REF!</definedName>
    <definedName name="typeblanc" localSheetId="1">#REF!</definedName>
    <definedName name="typeblanc">#REF!</definedName>
    <definedName name="typemth">'[1]list_déroul(masqué) '!$F$3:$F$5</definedName>
    <definedName name="unitéblanc">'[1]list_déroul(masqué) '!$AB$3:$AB$5</definedName>
    <definedName name="unitélq">'[1]list_déroul(masqué) '!$K$3:$K$5</definedName>
    <definedName name="vaagré" localSheetId="5">#REF!</definedName>
    <definedName name="vaagré" localSheetId="4">#REF!</definedName>
    <definedName name="vaagré" localSheetId="1">#REF!</definedName>
    <definedName name="vaagré">#REF!</definedName>
    <definedName name="valaccréd">'[1]list_déroul(masqué) '!$E$3:$E$6</definedName>
    <definedName name="valagré" localSheetId="5">#REF!</definedName>
    <definedName name="valagré" localSheetId="4">#REF!</definedName>
    <definedName name="valagré" localSheetId="1">#REF!</definedName>
    <definedName name="valagré">#REF!</definedName>
    <definedName name="x">[5]Reference!$Q$2:$Q$18</definedName>
    <definedName name="_xlnm.Print_Area" localSheetId="5">'2019_Bilan-tech-SQE'!$B$1:$C$52</definedName>
    <definedName name="_xlnm.Print_Area" localSheetId="4">'2020_Bilan-tech-SQE'!$B$1:$C$56</definedName>
    <definedName name="_xlnm.Print_Area" localSheetId="1">'2021_Bilan-tech-SQE'!$B$1:$C$66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51" i="7" l="1"/>
  <c r="A316" i="7"/>
  <c r="A309" i="7"/>
  <c r="H316" i="7"/>
  <c r="G316" i="7"/>
  <c r="F316" i="7"/>
  <c r="G295" i="7"/>
  <c r="H295" i="7"/>
  <c r="G302" i="7"/>
  <c r="H302" i="7"/>
  <c r="G309" i="7"/>
  <c r="H309" i="7"/>
  <c r="F309" i="7"/>
  <c r="A302" i="7"/>
  <c r="F295" i="7"/>
  <c r="A295" i="7"/>
  <c r="H267" i="7"/>
  <c r="G267" i="7"/>
  <c r="F267" i="7"/>
  <c r="A267" i="7"/>
  <c r="G232" i="7"/>
  <c r="H232" i="7"/>
  <c r="F232" i="7"/>
  <c r="H218" i="7"/>
  <c r="G218" i="7"/>
  <c r="F218" i="7"/>
  <c r="A218" i="7"/>
  <c r="G211" i="7"/>
  <c r="H211" i="7"/>
  <c r="F211" i="7"/>
  <c r="A211" i="7"/>
  <c r="G106" i="7"/>
  <c r="H106" i="7"/>
  <c r="F106" i="7"/>
  <c r="G99" i="7"/>
  <c r="H99" i="7"/>
  <c r="F99" i="7"/>
  <c r="H92" i="7"/>
  <c r="F92" i="7"/>
  <c r="A92" i="7"/>
  <c r="G76" i="7"/>
  <c r="H76" i="7"/>
  <c r="F76" i="7"/>
  <c r="G63" i="7"/>
  <c r="H63" i="7"/>
  <c r="F63" i="7"/>
  <c r="G16" i="7"/>
  <c r="H16" i="7"/>
  <c r="F16" i="7"/>
  <c r="AI123" i="6"/>
  <c r="AH123" i="6"/>
  <c r="AG123" i="6"/>
  <c r="AF123" i="6"/>
  <c r="AE123" i="6"/>
  <c r="AD123" i="6"/>
  <c r="AC123" i="6"/>
  <c r="AB123" i="6"/>
  <c r="AA123" i="6"/>
  <c r="Z123" i="6"/>
  <c r="Y123" i="6"/>
  <c r="X123" i="6"/>
  <c r="W123" i="6"/>
  <c r="V123" i="6"/>
  <c r="U123" i="6"/>
  <c r="T123" i="6"/>
  <c r="S123" i="6"/>
  <c r="R123" i="6"/>
  <c r="Q123" i="6"/>
  <c r="P123" i="6"/>
  <c r="O123" i="6"/>
  <c r="N123" i="6"/>
  <c r="M123" i="6"/>
  <c r="L123" i="6"/>
  <c r="K123" i="6"/>
  <c r="J123" i="6"/>
  <c r="I123" i="6"/>
  <c r="H123" i="6"/>
  <c r="G123" i="6"/>
  <c r="F123" i="6"/>
  <c r="AI122" i="6"/>
  <c r="AH122" i="6"/>
  <c r="AG122" i="6"/>
  <c r="AF122" i="6"/>
  <c r="AE122" i="6"/>
  <c r="AD122" i="6"/>
  <c r="AC122" i="6"/>
  <c r="AB122" i="6"/>
  <c r="AA122" i="6"/>
  <c r="Z122" i="6"/>
  <c r="Y122" i="6"/>
  <c r="X122" i="6"/>
  <c r="W122" i="6"/>
  <c r="V122" i="6"/>
  <c r="U122" i="6"/>
  <c r="T122" i="6"/>
  <c r="S122" i="6"/>
  <c r="R122" i="6"/>
  <c r="Q122" i="6"/>
  <c r="P122" i="6"/>
  <c r="O122" i="6"/>
  <c r="N122" i="6"/>
  <c r="M122" i="6"/>
  <c r="L122" i="6"/>
  <c r="K122" i="6"/>
  <c r="J122" i="6"/>
  <c r="I122" i="6"/>
  <c r="H122" i="6"/>
  <c r="G122" i="6"/>
  <c r="F122" i="6"/>
  <c r="AI121" i="6"/>
  <c r="AH121" i="6"/>
  <c r="AG121" i="6"/>
  <c r="AF121" i="6"/>
  <c r="AE121" i="6"/>
  <c r="AD121" i="6"/>
  <c r="AC121" i="6"/>
  <c r="AB121" i="6"/>
  <c r="AA121" i="6"/>
  <c r="Z121" i="6"/>
  <c r="Y121" i="6"/>
  <c r="X121" i="6"/>
  <c r="W121" i="6"/>
  <c r="V121" i="6"/>
  <c r="U121" i="6"/>
  <c r="T121" i="6"/>
  <c r="S121" i="6"/>
  <c r="R121" i="6"/>
  <c r="Q121" i="6"/>
  <c r="P121" i="6"/>
  <c r="O121" i="6"/>
  <c r="N121" i="6"/>
  <c r="M121" i="6"/>
  <c r="L121" i="6"/>
  <c r="K121" i="6"/>
  <c r="J121" i="6"/>
  <c r="I121" i="6"/>
  <c r="H121" i="6"/>
  <c r="G121" i="6"/>
  <c r="F121" i="6"/>
  <c r="A121" i="6"/>
  <c r="A122" i="6" s="1"/>
  <c r="A123" i="6" s="1"/>
  <c r="AI116" i="6"/>
  <c r="AH116" i="6"/>
  <c r="AG116" i="6"/>
  <c r="AF116" i="6"/>
  <c r="AE116" i="6"/>
  <c r="AD116" i="6"/>
  <c r="AC116" i="6"/>
  <c r="AB116" i="6"/>
  <c r="AA116" i="6"/>
  <c r="Z116" i="6"/>
  <c r="Y116" i="6"/>
  <c r="X116" i="6"/>
  <c r="W116" i="6"/>
  <c r="V116" i="6"/>
  <c r="U116" i="6"/>
  <c r="T116" i="6"/>
  <c r="S116" i="6"/>
  <c r="R116" i="6"/>
  <c r="Q116" i="6"/>
  <c r="P116" i="6"/>
  <c r="O116" i="6"/>
  <c r="N116" i="6"/>
  <c r="M116" i="6"/>
  <c r="L116" i="6"/>
  <c r="K116" i="6"/>
  <c r="J116" i="6"/>
  <c r="I116" i="6"/>
  <c r="H116" i="6"/>
  <c r="G116" i="6"/>
  <c r="F116" i="6"/>
  <c r="AI115" i="6"/>
  <c r="AH115" i="6"/>
  <c r="AG115" i="6"/>
  <c r="AF115" i="6"/>
  <c r="AE115" i="6"/>
  <c r="AD115" i="6"/>
  <c r="AC115" i="6"/>
  <c r="AB115" i="6"/>
  <c r="AA115" i="6"/>
  <c r="Z115" i="6"/>
  <c r="Y115" i="6"/>
  <c r="X115" i="6"/>
  <c r="W115" i="6"/>
  <c r="V115" i="6"/>
  <c r="U115" i="6"/>
  <c r="T115" i="6"/>
  <c r="S115" i="6"/>
  <c r="R115" i="6"/>
  <c r="Q115" i="6"/>
  <c r="P115" i="6"/>
  <c r="O115" i="6"/>
  <c r="N115" i="6"/>
  <c r="M115" i="6"/>
  <c r="L115" i="6"/>
  <c r="K115" i="6"/>
  <c r="J115" i="6"/>
  <c r="I115" i="6"/>
  <c r="H115" i="6"/>
  <c r="G115" i="6"/>
  <c r="F115" i="6"/>
  <c r="AI114" i="6"/>
  <c r="AH114" i="6"/>
  <c r="AG114" i="6"/>
  <c r="AF114" i="6"/>
  <c r="AE114" i="6"/>
  <c r="AD114" i="6"/>
  <c r="AC114" i="6"/>
  <c r="AB114" i="6"/>
  <c r="AA114" i="6"/>
  <c r="Z114" i="6"/>
  <c r="Y114" i="6"/>
  <c r="X114" i="6"/>
  <c r="W114" i="6"/>
  <c r="V114" i="6"/>
  <c r="U114" i="6"/>
  <c r="T114" i="6"/>
  <c r="S114" i="6"/>
  <c r="R114" i="6"/>
  <c r="Q114" i="6"/>
  <c r="P114" i="6"/>
  <c r="O114" i="6"/>
  <c r="N114" i="6"/>
  <c r="M114" i="6"/>
  <c r="L114" i="6"/>
  <c r="K114" i="6"/>
  <c r="J114" i="6"/>
  <c r="I114" i="6"/>
  <c r="H114" i="6"/>
  <c r="G114" i="6"/>
  <c r="F114" i="6"/>
  <c r="A114" i="6"/>
  <c r="A115" i="6" s="1"/>
  <c r="A116" i="6" s="1"/>
  <c r="AI109" i="6"/>
  <c r="AH109" i="6"/>
  <c r="AG109" i="6"/>
  <c r="AF109" i="6"/>
  <c r="AE109" i="6"/>
  <c r="AD109" i="6"/>
  <c r="AC109" i="6"/>
  <c r="AB109" i="6"/>
  <c r="AA109" i="6"/>
  <c r="Z109" i="6"/>
  <c r="Y109" i="6"/>
  <c r="X109" i="6"/>
  <c r="W109" i="6"/>
  <c r="V109" i="6"/>
  <c r="U109" i="6"/>
  <c r="T109" i="6"/>
  <c r="S109" i="6"/>
  <c r="R109" i="6"/>
  <c r="Q109" i="6"/>
  <c r="P109" i="6"/>
  <c r="O109" i="6"/>
  <c r="N109" i="6"/>
  <c r="M109" i="6"/>
  <c r="L109" i="6"/>
  <c r="K109" i="6"/>
  <c r="J109" i="6"/>
  <c r="I109" i="6"/>
  <c r="H109" i="6"/>
  <c r="G109" i="6"/>
  <c r="F109" i="6"/>
  <c r="AI108" i="6"/>
  <c r="AH108" i="6"/>
  <c r="AG108" i="6"/>
  <c r="AF108" i="6"/>
  <c r="AE108" i="6"/>
  <c r="AD108" i="6"/>
  <c r="AC108" i="6"/>
  <c r="AB108" i="6"/>
  <c r="AA108" i="6"/>
  <c r="Z108" i="6"/>
  <c r="Y108" i="6"/>
  <c r="X108" i="6"/>
  <c r="W108" i="6"/>
  <c r="V108" i="6"/>
  <c r="U108" i="6"/>
  <c r="T108" i="6"/>
  <c r="S108" i="6"/>
  <c r="R108" i="6"/>
  <c r="Q108" i="6"/>
  <c r="P108" i="6"/>
  <c r="O108" i="6"/>
  <c r="N108" i="6"/>
  <c r="M108" i="6"/>
  <c r="L108" i="6"/>
  <c r="K108" i="6"/>
  <c r="J108" i="6"/>
  <c r="I108" i="6"/>
  <c r="H108" i="6"/>
  <c r="E108" i="6" s="1"/>
  <c r="G108" i="6"/>
  <c r="F108" i="6"/>
  <c r="A108" i="6"/>
  <c r="A109" i="6" s="1"/>
  <c r="AI107" i="6"/>
  <c r="AH107" i="6"/>
  <c r="AG107" i="6"/>
  <c r="AF107" i="6"/>
  <c r="AE107" i="6"/>
  <c r="AD107" i="6"/>
  <c r="AC107" i="6"/>
  <c r="AB107" i="6"/>
  <c r="AA107" i="6"/>
  <c r="Z107" i="6"/>
  <c r="Y107" i="6"/>
  <c r="X107" i="6"/>
  <c r="W107" i="6"/>
  <c r="V107" i="6"/>
  <c r="U107" i="6"/>
  <c r="T107" i="6"/>
  <c r="S107" i="6"/>
  <c r="R107" i="6"/>
  <c r="Q107" i="6"/>
  <c r="P107" i="6"/>
  <c r="O107" i="6"/>
  <c r="N107" i="6"/>
  <c r="M107" i="6"/>
  <c r="L107" i="6"/>
  <c r="K107" i="6"/>
  <c r="J107" i="6"/>
  <c r="I107" i="6"/>
  <c r="H107" i="6"/>
  <c r="G107" i="6"/>
  <c r="F107" i="6"/>
  <c r="A107" i="6"/>
  <c r="H100" i="6"/>
  <c r="I100" i="6"/>
  <c r="J100" i="6"/>
  <c r="K100" i="6"/>
  <c r="L100" i="6"/>
  <c r="M100" i="6"/>
  <c r="N100" i="6"/>
  <c r="O100" i="6"/>
  <c r="P100" i="6"/>
  <c r="Q100" i="6"/>
  <c r="R100" i="6"/>
  <c r="S100" i="6"/>
  <c r="T100" i="6"/>
  <c r="U100" i="6"/>
  <c r="V100" i="6"/>
  <c r="W100" i="6"/>
  <c r="X100" i="6"/>
  <c r="Y100" i="6"/>
  <c r="Z100" i="6"/>
  <c r="AA100" i="6"/>
  <c r="AB100" i="6"/>
  <c r="AC100" i="6"/>
  <c r="AD100" i="6"/>
  <c r="AE100" i="6"/>
  <c r="AF100" i="6"/>
  <c r="AG100" i="6"/>
  <c r="AH100" i="6"/>
  <c r="AI100" i="6"/>
  <c r="H101" i="6"/>
  <c r="I101" i="6"/>
  <c r="J101" i="6"/>
  <c r="K101" i="6"/>
  <c r="L101" i="6"/>
  <c r="M101" i="6"/>
  <c r="N101" i="6"/>
  <c r="O101" i="6"/>
  <c r="P101" i="6"/>
  <c r="Q101" i="6"/>
  <c r="R101" i="6"/>
  <c r="S101" i="6"/>
  <c r="T101" i="6"/>
  <c r="U101" i="6"/>
  <c r="V101" i="6"/>
  <c r="W101" i="6"/>
  <c r="X101" i="6"/>
  <c r="Y101" i="6"/>
  <c r="Z101" i="6"/>
  <c r="AA101" i="6"/>
  <c r="AB101" i="6"/>
  <c r="AC101" i="6"/>
  <c r="AD101" i="6"/>
  <c r="AE101" i="6"/>
  <c r="AF101" i="6"/>
  <c r="AG101" i="6"/>
  <c r="AH101" i="6"/>
  <c r="AI101" i="6"/>
  <c r="H102" i="6"/>
  <c r="I102" i="6"/>
  <c r="J102" i="6"/>
  <c r="K102" i="6"/>
  <c r="L102" i="6"/>
  <c r="M102" i="6"/>
  <c r="N102" i="6"/>
  <c r="O102" i="6"/>
  <c r="P102" i="6"/>
  <c r="Q102" i="6"/>
  <c r="R102" i="6"/>
  <c r="S102" i="6"/>
  <c r="T102" i="6"/>
  <c r="U102" i="6"/>
  <c r="V102" i="6"/>
  <c r="W102" i="6"/>
  <c r="X102" i="6"/>
  <c r="Y102" i="6"/>
  <c r="Z102" i="6"/>
  <c r="AA102" i="6"/>
  <c r="AB102" i="6"/>
  <c r="AC102" i="6"/>
  <c r="AD102" i="6"/>
  <c r="AE102" i="6"/>
  <c r="AF102" i="6"/>
  <c r="AG102" i="6"/>
  <c r="AH102" i="6"/>
  <c r="AI102" i="6"/>
  <c r="AI95" i="6"/>
  <c r="AH95" i="6"/>
  <c r="AG95" i="6"/>
  <c r="AF95" i="6"/>
  <c r="AE95" i="6"/>
  <c r="AD95" i="6"/>
  <c r="AC95" i="6"/>
  <c r="AB95" i="6"/>
  <c r="AA95" i="6"/>
  <c r="Z95" i="6"/>
  <c r="Y95" i="6"/>
  <c r="X95" i="6"/>
  <c r="W95" i="6"/>
  <c r="V95" i="6"/>
  <c r="U95" i="6"/>
  <c r="T95" i="6"/>
  <c r="S95" i="6"/>
  <c r="R95" i="6"/>
  <c r="Q95" i="6"/>
  <c r="P95" i="6"/>
  <c r="O95" i="6"/>
  <c r="N95" i="6"/>
  <c r="M95" i="6"/>
  <c r="L95" i="6"/>
  <c r="K95" i="6"/>
  <c r="J95" i="6"/>
  <c r="I95" i="6"/>
  <c r="H95" i="6"/>
  <c r="G95" i="6"/>
  <c r="F95" i="6"/>
  <c r="AI94" i="6"/>
  <c r="AH94" i="6"/>
  <c r="AG94" i="6"/>
  <c r="AF94" i="6"/>
  <c r="AE94" i="6"/>
  <c r="AD94" i="6"/>
  <c r="AC94" i="6"/>
  <c r="AB94" i="6"/>
  <c r="AA94" i="6"/>
  <c r="Z94" i="6"/>
  <c r="Y94" i="6"/>
  <c r="X94" i="6"/>
  <c r="W94" i="6"/>
  <c r="V94" i="6"/>
  <c r="U94" i="6"/>
  <c r="T94" i="6"/>
  <c r="S94" i="6"/>
  <c r="R94" i="6"/>
  <c r="Q94" i="6"/>
  <c r="P94" i="6"/>
  <c r="O94" i="6"/>
  <c r="N94" i="6"/>
  <c r="M94" i="6"/>
  <c r="L94" i="6"/>
  <c r="K94" i="6"/>
  <c r="J94" i="6"/>
  <c r="I94" i="6"/>
  <c r="H94" i="6"/>
  <c r="G94" i="6"/>
  <c r="F94" i="6"/>
  <c r="AI93" i="6"/>
  <c r="AH93" i="6"/>
  <c r="AG93" i="6"/>
  <c r="AF93" i="6"/>
  <c r="AE93" i="6"/>
  <c r="AD93" i="6"/>
  <c r="AC93" i="6"/>
  <c r="AB93" i="6"/>
  <c r="AA93" i="6"/>
  <c r="Z93" i="6"/>
  <c r="Y93" i="6"/>
  <c r="X93" i="6"/>
  <c r="W93" i="6"/>
  <c r="V93" i="6"/>
  <c r="U93" i="6"/>
  <c r="T93" i="6"/>
  <c r="S93" i="6"/>
  <c r="R93" i="6"/>
  <c r="Q93" i="6"/>
  <c r="P93" i="6"/>
  <c r="O93" i="6"/>
  <c r="N93" i="6"/>
  <c r="M93" i="6"/>
  <c r="L93" i="6"/>
  <c r="K93" i="6"/>
  <c r="J93" i="6"/>
  <c r="I93" i="6"/>
  <c r="H93" i="6"/>
  <c r="G93" i="6"/>
  <c r="F93" i="6"/>
  <c r="A93" i="6"/>
  <c r="A94" i="6" s="1"/>
  <c r="A95" i="6" s="1"/>
  <c r="H86" i="6"/>
  <c r="I86" i="6"/>
  <c r="J86" i="6"/>
  <c r="K86" i="6"/>
  <c r="L86" i="6"/>
  <c r="M86" i="6"/>
  <c r="N86" i="6"/>
  <c r="O86" i="6"/>
  <c r="P86" i="6"/>
  <c r="Q86" i="6"/>
  <c r="R86" i="6"/>
  <c r="S86" i="6"/>
  <c r="T86" i="6"/>
  <c r="U86" i="6"/>
  <c r="V86" i="6"/>
  <c r="W86" i="6"/>
  <c r="X86" i="6"/>
  <c r="Y86" i="6"/>
  <c r="Z86" i="6"/>
  <c r="AA86" i="6"/>
  <c r="AB86" i="6"/>
  <c r="AC86" i="6"/>
  <c r="AD86" i="6"/>
  <c r="AE86" i="6"/>
  <c r="AF86" i="6"/>
  <c r="AG86" i="6"/>
  <c r="AH86" i="6"/>
  <c r="AI86" i="6"/>
  <c r="H87" i="6"/>
  <c r="I87" i="6"/>
  <c r="J87" i="6"/>
  <c r="K87" i="6"/>
  <c r="L87" i="6"/>
  <c r="M87" i="6"/>
  <c r="N87" i="6"/>
  <c r="O87" i="6"/>
  <c r="P87" i="6"/>
  <c r="Q87" i="6"/>
  <c r="R87" i="6"/>
  <c r="S87" i="6"/>
  <c r="T87" i="6"/>
  <c r="U87" i="6"/>
  <c r="V87" i="6"/>
  <c r="W87" i="6"/>
  <c r="X87" i="6"/>
  <c r="Y87" i="6"/>
  <c r="Z87" i="6"/>
  <c r="AA87" i="6"/>
  <c r="AB87" i="6"/>
  <c r="AC87" i="6"/>
  <c r="AD87" i="6"/>
  <c r="AE87" i="6"/>
  <c r="AF87" i="6"/>
  <c r="AG87" i="6"/>
  <c r="AH87" i="6"/>
  <c r="AI87" i="6"/>
  <c r="H88" i="6"/>
  <c r="I88" i="6"/>
  <c r="J88" i="6"/>
  <c r="K88" i="6"/>
  <c r="L88" i="6"/>
  <c r="M88" i="6"/>
  <c r="N88" i="6"/>
  <c r="O88" i="6"/>
  <c r="P88" i="6"/>
  <c r="Q88" i="6"/>
  <c r="R88" i="6"/>
  <c r="S88" i="6"/>
  <c r="T88" i="6"/>
  <c r="U88" i="6"/>
  <c r="V88" i="6"/>
  <c r="W88" i="6"/>
  <c r="X88" i="6"/>
  <c r="Y88" i="6"/>
  <c r="Z88" i="6"/>
  <c r="AA88" i="6"/>
  <c r="AB88" i="6"/>
  <c r="AC88" i="6"/>
  <c r="AD88" i="6"/>
  <c r="AE88" i="6"/>
  <c r="AF88" i="6"/>
  <c r="AG88" i="6"/>
  <c r="AH88" i="6"/>
  <c r="AI88" i="6"/>
  <c r="H79" i="6"/>
  <c r="I79" i="6"/>
  <c r="J79" i="6"/>
  <c r="K79" i="6"/>
  <c r="L79" i="6"/>
  <c r="M79" i="6"/>
  <c r="N79" i="6"/>
  <c r="O79" i="6"/>
  <c r="P79" i="6"/>
  <c r="Q79" i="6"/>
  <c r="R79" i="6"/>
  <c r="S79" i="6"/>
  <c r="T79" i="6"/>
  <c r="U79" i="6"/>
  <c r="V79" i="6"/>
  <c r="W79" i="6"/>
  <c r="X79" i="6"/>
  <c r="Y79" i="6"/>
  <c r="Z79" i="6"/>
  <c r="AA79" i="6"/>
  <c r="AB79" i="6"/>
  <c r="AC79" i="6"/>
  <c r="AD79" i="6"/>
  <c r="AE79" i="6"/>
  <c r="AF79" i="6"/>
  <c r="AG79" i="6"/>
  <c r="AH79" i="6"/>
  <c r="AI79" i="6"/>
  <c r="H80" i="6"/>
  <c r="I80" i="6"/>
  <c r="J80" i="6"/>
  <c r="K80" i="6"/>
  <c r="L80" i="6"/>
  <c r="M80" i="6"/>
  <c r="N80" i="6"/>
  <c r="O80" i="6"/>
  <c r="P80" i="6"/>
  <c r="Q80" i="6"/>
  <c r="R80" i="6"/>
  <c r="S80" i="6"/>
  <c r="T80" i="6"/>
  <c r="U80" i="6"/>
  <c r="V80" i="6"/>
  <c r="W80" i="6"/>
  <c r="X80" i="6"/>
  <c r="Y80" i="6"/>
  <c r="Z80" i="6"/>
  <c r="AA80" i="6"/>
  <c r="AB80" i="6"/>
  <c r="AC80" i="6"/>
  <c r="AD80" i="6"/>
  <c r="AE80" i="6"/>
  <c r="AF80" i="6"/>
  <c r="AG80" i="6"/>
  <c r="AH80" i="6"/>
  <c r="AI80" i="6"/>
  <c r="H81" i="6"/>
  <c r="I81" i="6"/>
  <c r="J81" i="6"/>
  <c r="K81" i="6"/>
  <c r="L81" i="6"/>
  <c r="M81" i="6"/>
  <c r="N81" i="6"/>
  <c r="O81" i="6"/>
  <c r="P81" i="6"/>
  <c r="Q81" i="6"/>
  <c r="R81" i="6"/>
  <c r="S81" i="6"/>
  <c r="T81" i="6"/>
  <c r="U81" i="6"/>
  <c r="V81" i="6"/>
  <c r="W81" i="6"/>
  <c r="X81" i="6"/>
  <c r="Y81" i="6"/>
  <c r="Z81" i="6"/>
  <c r="AA81" i="6"/>
  <c r="AB81" i="6"/>
  <c r="AC81" i="6"/>
  <c r="AD81" i="6"/>
  <c r="AE81" i="6"/>
  <c r="AF81" i="6"/>
  <c r="AG81" i="6"/>
  <c r="AH81" i="6"/>
  <c r="AI81" i="6"/>
  <c r="H72" i="6"/>
  <c r="I72" i="6"/>
  <c r="J72" i="6"/>
  <c r="K72" i="6"/>
  <c r="L72" i="6"/>
  <c r="M72" i="6"/>
  <c r="N72" i="6"/>
  <c r="O72" i="6"/>
  <c r="P72" i="6"/>
  <c r="Q72" i="6"/>
  <c r="R72" i="6"/>
  <c r="S72" i="6"/>
  <c r="T72" i="6"/>
  <c r="U72" i="6"/>
  <c r="V72" i="6"/>
  <c r="W72" i="6"/>
  <c r="X72" i="6"/>
  <c r="Y72" i="6"/>
  <c r="Z72" i="6"/>
  <c r="AA72" i="6"/>
  <c r="AB72" i="6"/>
  <c r="AC72" i="6"/>
  <c r="AD72" i="6"/>
  <c r="AE72" i="6"/>
  <c r="AF72" i="6"/>
  <c r="AG72" i="6"/>
  <c r="AH72" i="6"/>
  <c r="AI72" i="6"/>
  <c r="H73" i="6"/>
  <c r="I73" i="6"/>
  <c r="J73" i="6"/>
  <c r="K73" i="6"/>
  <c r="L73" i="6"/>
  <c r="M73" i="6"/>
  <c r="N73" i="6"/>
  <c r="O73" i="6"/>
  <c r="P73" i="6"/>
  <c r="Q73" i="6"/>
  <c r="R73" i="6"/>
  <c r="S73" i="6"/>
  <c r="T73" i="6"/>
  <c r="U73" i="6"/>
  <c r="V73" i="6"/>
  <c r="W73" i="6"/>
  <c r="X73" i="6"/>
  <c r="Y73" i="6"/>
  <c r="Z73" i="6"/>
  <c r="AA73" i="6"/>
  <c r="AB73" i="6"/>
  <c r="AC73" i="6"/>
  <c r="AD73" i="6"/>
  <c r="AE73" i="6"/>
  <c r="AF73" i="6"/>
  <c r="AG73" i="6"/>
  <c r="AH73" i="6"/>
  <c r="AI73" i="6"/>
  <c r="H74" i="6"/>
  <c r="I74" i="6"/>
  <c r="J74" i="6"/>
  <c r="K74" i="6"/>
  <c r="L74" i="6"/>
  <c r="M74" i="6"/>
  <c r="N74" i="6"/>
  <c r="O74" i="6"/>
  <c r="P74" i="6"/>
  <c r="Q74" i="6"/>
  <c r="R74" i="6"/>
  <c r="S74" i="6"/>
  <c r="T74" i="6"/>
  <c r="U74" i="6"/>
  <c r="V74" i="6"/>
  <c r="W74" i="6"/>
  <c r="X74" i="6"/>
  <c r="Y74" i="6"/>
  <c r="Z74" i="6"/>
  <c r="AA74" i="6"/>
  <c r="AB74" i="6"/>
  <c r="AC74" i="6"/>
  <c r="AD74" i="6"/>
  <c r="AE74" i="6"/>
  <c r="AF74" i="6"/>
  <c r="AG74" i="6"/>
  <c r="AH74" i="6"/>
  <c r="AI74" i="6"/>
  <c r="AI67" i="6"/>
  <c r="AH67" i="6"/>
  <c r="AG67" i="6"/>
  <c r="AF67" i="6"/>
  <c r="AE67" i="6"/>
  <c r="AD67" i="6"/>
  <c r="AC67" i="6"/>
  <c r="AB67" i="6"/>
  <c r="AA67" i="6"/>
  <c r="Z67" i="6"/>
  <c r="Y67" i="6"/>
  <c r="X67" i="6"/>
  <c r="W67" i="6"/>
  <c r="V67" i="6"/>
  <c r="U67" i="6"/>
  <c r="T67" i="6"/>
  <c r="S67" i="6"/>
  <c r="R67" i="6"/>
  <c r="Q67" i="6"/>
  <c r="P67" i="6"/>
  <c r="O67" i="6"/>
  <c r="N67" i="6"/>
  <c r="M67" i="6"/>
  <c r="L67" i="6"/>
  <c r="K67" i="6"/>
  <c r="J67" i="6"/>
  <c r="I67" i="6"/>
  <c r="H67" i="6"/>
  <c r="G67" i="6"/>
  <c r="F67" i="6"/>
  <c r="AI66" i="6"/>
  <c r="AH66" i="6"/>
  <c r="AG66" i="6"/>
  <c r="AF66" i="6"/>
  <c r="AE66" i="6"/>
  <c r="AD66" i="6"/>
  <c r="AC66" i="6"/>
  <c r="AB66" i="6"/>
  <c r="AA66" i="6"/>
  <c r="Z66" i="6"/>
  <c r="Y66" i="6"/>
  <c r="X66" i="6"/>
  <c r="W66" i="6"/>
  <c r="V66" i="6"/>
  <c r="U66" i="6"/>
  <c r="T66" i="6"/>
  <c r="S66" i="6"/>
  <c r="R66" i="6"/>
  <c r="Q66" i="6"/>
  <c r="P66" i="6"/>
  <c r="O66" i="6"/>
  <c r="N66" i="6"/>
  <c r="M66" i="6"/>
  <c r="L66" i="6"/>
  <c r="K66" i="6"/>
  <c r="J66" i="6"/>
  <c r="I66" i="6"/>
  <c r="H66" i="6"/>
  <c r="G66" i="6"/>
  <c r="F66" i="6"/>
  <c r="AI65" i="6"/>
  <c r="AH65" i="6"/>
  <c r="AG65" i="6"/>
  <c r="AF65" i="6"/>
  <c r="AE65" i="6"/>
  <c r="AD65" i="6"/>
  <c r="AC65" i="6"/>
  <c r="AB65" i="6"/>
  <c r="AA65" i="6"/>
  <c r="Z65" i="6"/>
  <c r="Y65" i="6"/>
  <c r="X65" i="6"/>
  <c r="W65" i="6"/>
  <c r="V65" i="6"/>
  <c r="U65" i="6"/>
  <c r="T65" i="6"/>
  <c r="S65" i="6"/>
  <c r="R65" i="6"/>
  <c r="Q65" i="6"/>
  <c r="P65" i="6"/>
  <c r="O65" i="6"/>
  <c r="N65" i="6"/>
  <c r="M65" i="6"/>
  <c r="L65" i="6"/>
  <c r="K65" i="6"/>
  <c r="J65" i="6"/>
  <c r="I65" i="6"/>
  <c r="H65" i="6"/>
  <c r="G65" i="6"/>
  <c r="F65" i="6"/>
  <c r="A65" i="6"/>
  <c r="A66" i="6" s="1"/>
  <c r="A67" i="6" s="1"/>
  <c r="A58" i="6"/>
  <c r="A59" i="6" s="1"/>
  <c r="A60" i="6" s="1"/>
  <c r="AI60" i="6"/>
  <c r="AH60" i="6"/>
  <c r="AG60" i="6"/>
  <c r="AF60" i="6"/>
  <c r="AE60" i="6"/>
  <c r="AD60" i="6"/>
  <c r="AC60" i="6"/>
  <c r="AB60" i="6"/>
  <c r="AA60" i="6"/>
  <c r="Z60" i="6"/>
  <c r="Y60" i="6"/>
  <c r="X60" i="6"/>
  <c r="W60" i="6"/>
  <c r="V60" i="6"/>
  <c r="U60" i="6"/>
  <c r="T60" i="6"/>
  <c r="S60" i="6"/>
  <c r="R60" i="6"/>
  <c r="Q60" i="6"/>
  <c r="P60" i="6"/>
  <c r="O60" i="6"/>
  <c r="N60" i="6"/>
  <c r="M60" i="6"/>
  <c r="L60" i="6"/>
  <c r="K60" i="6"/>
  <c r="J60" i="6"/>
  <c r="I60" i="6"/>
  <c r="H60" i="6"/>
  <c r="G60" i="6"/>
  <c r="F60" i="6"/>
  <c r="AI59" i="6"/>
  <c r="AH59" i="6"/>
  <c r="AG59" i="6"/>
  <c r="AF59" i="6"/>
  <c r="AE59" i="6"/>
  <c r="AD59" i="6"/>
  <c r="AC59" i="6"/>
  <c r="AB59" i="6"/>
  <c r="AA59" i="6"/>
  <c r="Z59" i="6"/>
  <c r="Y59" i="6"/>
  <c r="X59" i="6"/>
  <c r="W59" i="6"/>
  <c r="V59" i="6"/>
  <c r="U59" i="6"/>
  <c r="T59" i="6"/>
  <c r="S59" i="6"/>
  <c r="R59" i="6"/>
  <c r="Q59" i="6"/>
  <c r="P59" i="6"/>
  <c r="O59" i="6"/>
  <c r="N59" i="6"/>
  <c r="M59" i="6"/>
  <c r="L59" i="6"/>
  <c r="K59" i="6"/>
  <c r="J59" i="6"/>
  <c r="I59" i="6"/>
  <c r="H59" i="6"/>
  <c r="G59" i="6"/>
  <c r="F59" i="6"/>
  <c r="AI58" i="6"/>
  <c r="AH58" i="6"/>
  <c r="AG58" i="6"/>
  <c r="AF58" i="6"/>
  <c r="AE58" i="6"/>
  <c r="AD58" i="6"/>
  <c r="AC58" i="6"/>
  <c r="AB58" i="6"/>
  <c r="AA58" i="6"/>
  <c r="Z58" i="6"/>
  <c r="Y58" i="6"/>
  <c r="X58" i="6"/>
  <c r="W58" i="6"/>
  <c r="V58" i="6"/>
  <c r="U58" i="6"/>
  <c r="T58" i="6"/>
  <c r="S58" i="6"/>
  <c r="R58" i="6"/>
  <c r="Q58" i="6"/>
  <c r="P58" i="6"/>
  <c r="O58" i="6"/>
  <c r="N58" i="6"/>
  <c r="M58" i="6"/>
  <c r="L58" i="6"/>
  <c r="K58" i="6"/>
  <c r="J58" i="6"/>
  <c r="I58" i="6"/>
  <c r="H58" i="6"/>
  <c r="G58" i="6"/>
  <c r="F58" i="6"/>
  <c r="H51" i="6"/>
  <c r="I51" i="6"/>
  <c r="J51" i="6"/>
  <c r="K51" i="6"/>
  <c r="L51" i="6"/>
  <c r="M51" i="6"/>
  <c r="N51" i="6"/>
  <c r="O51" i="6"/>
  <c r="P51" i="6"/>
  <c r="Q51" i="6"/>
  <c r="R51" i="6"/>
  <c r="S51" i="6"/>
  <c r="T51" i="6"/>
  <c r="U51" i="6"/>
  <c r="V51" i="6"/>
  <c r="W51" i="6"/>
  <c r="X51" i="6"/>
  <c r="Y51" i="6"/>
  <c r="Z51" i="6"/>
  <c r="AA51" i="6"/>
  <c r="AB51" i="6"/>
  <c r="AC51" i="6"/>
  <c r="AD51" i="6"/>
  <c r="AE51" i="6"/>
  <c r="AF51" i="6"/>
  <c r="AG51" i="6"/>
  <c r="AH51" i="6"/>
  <c r="AI51" i="6"/>
  <c r="H52" i="6"/>
  <c r="I52" i="6"/>
  <c r="J52" i="6"/>
  <c r="K52" i="6"/>
  <c r="L52" i="6"/>
  <c r="M52" i="6"/>
  <c r="N52" i="6"/>
  <c r="O52" i="6"/>
  <c r="P52" i="6"/>
  <c r="Q52" i="6"/>
  <c r="R52" i="6"/>
  <c r="S52" i="6"/>
  <c r="T52" i="6"/>
  <c r="U52" i="6"/>
  <c r="V52" i="6"/>
  <c r="W52" i="6"/>
  <c r="X52" i="6"/>
  <c r="Y52" i="6"/>
  <c r="Z52" i="6"/>
  <c r="AA52" i="6"/>
  <c r="AB52" i="6"/>
  <c r="AC52" i="6"/>
  <c r="AD52" i="6"/>
  <c r="AE52" i="6"/>
  <c r="AF52" i="6"/>
  <c r="AG52" i="6"/>
  <c r="AH52" i="6"/>
  <c r="AI52" i="6"/>
  <c r="H53" i="6"/>
  <c r="I53" i="6"/>
  <c r="J53" i="6"/>
  <c r="K53" i="6"/>
  <c r="L53" i="6"/>
  <c r="M53" i="6"/>
  <c r="N53" i="6"/>
  <c r="O53" i="6"/>
  <c r="P53" i="6"/>
  <c r="Q53" i="6"/>
  <c r="R53" i="6"/>
  <c r="S53" i="6"/>
  <c r="T53" i="6"/>
  <c r="U53" i="6"/>
  <c r="V53" i="6"/>
  <c r="W53" i="6"/>
  <c r="X53" i="6"/>
  <c r="Y53" i="6"/>
  <c r="Z53" i="6"/>
  <c r="AA53" i="6"/>
  <c r="AB53" i="6"/>
  <c r="AC53" i="6"/>
  <c r="AD53" i="6"/>
  <c r="AE53" i="6"/>
  <c r="AF53" i="6"/>
  <c r="AG53" i="6"/>
  <c r="AH53" i="6"/>
  <c r="AI53" i="6"/>
  <c r="H32" i="6"/>
  <c r="I32" i="6"/>
  <c r="J32" i="6"/>
  <c r="K32" i="6"/>
  <c r="L32" i="6"/>
  <c r="M32" i="6"/>
  <c r="N32" i="6"/>
  <c r="O32" i="6"/>
  <c r="P32" i="6"/>
  <c r="Q32" i="6"/>
  <c r="R32" i="6"/>
  <c r="S32" i="6"/>
  <c r="T32" i="6"/>
  <c r="U32" i="6"/>
  <c r="V32" i="6"/>
  <c r="W32" i="6"/>
  <c r="X32" i="6"/>
  <c r="Y32" i="6"/>
  <c r="Z32" i="6"/>
  <c r="AA32" i="6"/>
  <c r="AB32" i="6"/>
  <c r="AC32" i="6"/>
  <c r="AD32" i="6"/>
  <c r="AE32" i="6"/>
  <c r="AF32" i="6"/>
  <c r="AG32" i="6"/>
  <c r="AH32" i="6"/>
  <c r="AI32" i="6"/>
  <c r="H33" i="6"/>
  <c r="I33" i="6"/>
  <c r="J33" i="6"/>
  <c r="K33" i="6"/>
  <c r="L33" i="6"/>
  <c r="M33" i="6"/>
  <c r="N33" i="6"/>
  <c r="O33" i="6"/>
  <c r="P33" i="6"/>
  <c r="Q33" i="6"/>
  <c r="R33" i="6"/>
  <c r="S33" i="6"/>
  <c r="T33" i="6"/>
  <c r="U33" i="6"/>
  <c r="V33" i="6"/>
  <c r="W33" i="6"/>
  <c r="X33" i="6"/>
  <c r="Y33" i="6"/>
  <c r="Z33" i="6"/>
  <c r="AA33" i="6"/>
  <c r="AB33" i="6"/>
  <c r="AC33" i="6"/>
  <c r="AD33" i="6"/>
  <c r="AE33" i="6"/>
  <c r="AF33" i="6"/>
  <c r="AG33" i="6"/>
  <c r="AH33" i="6"/>
  <c r="AI33" i="6"/>
  <c r="H34" i="6"/>
  <c r="I34" i="6"/>
  <c r="J34" i="6"/>
  <c r="K34" i="6"/>
  <c r="L34" i="6"/>
  <c r="M34" i="6"/>
  <c r="N34" i="6"/>
  <c r="O34" i="6"/>
  <c r="P34" i="6"/>
  <c r="Q34" i="6"/>
  <c r="R34" i="6"/>
  <c r="S34" i="6"/>
  <c r="T34" i="6"/>
  <c r="U34" i="6"/>
  <c r="V34" i="6"/>
  <c r="W34" i="6"/>
  <c r="X34" i="6"/>
  <c r="Y34" i="6"/>
  <c r="Z34" i="6"/>
  <c r="AA34" i="6"/>
  <c r="AB34" i="6"/>
  <c r="AC34" i="6"/>
  <c r="AD34" i="6"/>
  <c r="AE34" i="6"/>
  <c r="AF34" i="6"/>
  <c r="AG34" i="6"/>
  <c r="AH34" i="6"/>
  <c r="AI34" i="6"/>
  <c r="H23" i="6"/>
  <c r="I23" i="6"/>
  <c r="J23" i="6"/>
  <c r="K23" i="6"/>
  <c r="L23" i="6"/>
  <c r="M23" i="6"/>
  <c r="N23" i="6"/>
  <c r="O23" i="6"/>
  <c r="P23" i="6"/>
  <c r="Q23" i="6"/>
  <c r="R23" i="6"/>
  <c r="S23" i="6"/>
  <c r="T23" i="6"/>
  <c r="U23" i="6"/>
  <c r="V23" i="6"/>
  <c r="W23" i="6"/>
  <c r="X23" i="6"/>
  <c r="Y23" i="6"/>
  <c r="Z23" i="6"/>
  <c r="AA23" i="6"/>
  <c r="AB23" i="6"/>
  <c r="AC23" i="6"/>
  <c r="AD23" i="6"/>
  <c r="AE23" i="6"/>
  <c r="AF23" i="6"/>
  <c r="AG23" i="6"/>
  <c r="AH23" i="6"/>
  <c r="AI23" i="6"/>
  <c r="H24" i="6"/>
  <c r="I24" i="6"/>
  <c r="J24" i="6"/>
  <c r="K24" i="6"/>
  <c r="L24" i="6"/>
  <c r="M24" i="6"/>
  <c r="N24" i="6"/>
  <c r="O24" i="6"/>
  <c r="P24" i="6"/>
  <c r="Q24" i="6"/>
  <c r="R24" i="6"/>
  <c r="S24" i="6"/>
  <c r="T24" i="6"/>
  <c r="U24" i="6"/>
  <c r="V24" i="6"/>
  <c r="W24" i="6"/>
  <c r="X24" i="6"/>
  <c r="Y24" i="6"/>
  <c r="Z24" i="6"/>
  <c r="AA24" i="6"/>
  <c r="AB24" i="6"/>
  <c r="AC24" i="6"/>
  <c r="AD24" i="6"/>
  <c r="AE24" i="6"/>
  <c r="AF24" i="6"/>
  <c r="AG24" i="6"/>
  <c r="AH24" i="6"/>
  <c r="AI24" i="6"/>
  <c r="H25" i="6"/>
  <c r="I25" i="6"/>
  <c r="J25" i="6"/>
  <c r="K25" i="6"/>
  <c r="L25" i="6"/>
  <c r="M25" i="6"/>
  <c r="N25" i="6"/>
  <c r="O25" i="6"/>
  <c r="P25" i="6"/>
  <c r="Q25" i="6"/>
  <c r="R25" i="6"/>
  <c r="S25" i="6"/>
  <c r="T25" i="6"/>
  <c r="U25" i="6"/>
  <c r="V25" i="6"/>
  <c r="W25" i="6"/>
  <c r="X25" i="6"/>
  <c r="Y25" i="6"/>
  <c r="Z25" i="6"/>
  <c r="AA25" i="6"/>
  <c r="AB25" i="6"/>
  <c r="AC25" i="6"/>
  <c r="AD25" i="6"/>
  <c r="AE25" i="6"/>
  <c r="AF25" i="6"/>
  <c r="AG25" i="6"/>
  <c r="AH25" i="6"/>
  <c r="AI25" i="6"/>
  <c r="H7" i="6"/>
  <c r="I7" i="6"/>
  <c r="J7" i="6"/>
  <c r="K7" i="6"/>
  <c r="L7" i="6"/>
  <c r="M7" i="6"/>
  <c r="N7" i="6"/>
  <c r="O7" i="6"/>
  <c r="P7" i="6"/>
  <c r="Q7" i="6"/>
  <c r="R7" i="6"/>
  <c r="S7" i="6"/>
  <c r="T7" i="6"/>
  <c r="U7" i="6"/>
  <c r="V7" i="6"/>
  <c r="W7" i="6"/>
  <c r="X7" i="6"/>
  <c r="Y7" i="6"/>
  <c r="Z7" i="6"/>
  <c r="AA7" i="6"/>
  <c r="AB7" i="6"/>
  <c r="AC7" i="6"/>
  <c r="AD7" i="6"/>
  <c r="AE7" i="6"/>
  <c r="AF7" i="6"/>
  <c r="AG7" i="6"/>
  <c r="AH7" i="6"/>
  <c r="AI7" i="6"/>
  <c r="H8" i="6"/>
  <c r="I8" i="6"/>
  <c r="J8" i="6"/>
  <c r="K8" i="6"/>
  <c r="L8" i="6"/>
  <c r="M8" i="6"/>
  <c r="N8" i="6"/>
  <c r="O8" i="6"/>
  <c r="P8" i="6"/>
  <c r="Q8" i="6"/>
  <c r="R8" i="6"/>
  <c r="S8" i="6"/>
  <c r="T8" i="6"/>
  <c r="U8" i="6"/>
  <c r="V8" i="6"/>
  <c r="W8" i="6"/>
  <c r="X8" i="6"/>
  <c r="Y8" i="6"/>
  <c r="Z8" i="6"/>
  <c r="AA8" i="6"/>
  <c r="AB8" i="6"/>
  <c r="AC8" i="6"/>
  <c r="AD8" i="6"/>
  <c r="AE8" i="6"/>
  <c r="AF8" i="6"/>
  <c r="AG8" i="6"/>
  <c r="AH8" i="6"/>
  <c r="AI8" i="6"/>
  <c r="H9" i="6"/>
  <c r="I9" i="6"/>
  <c r="J9" i="6"/>
  <c r="K9" i="6"/>
  <c r="L9" i="6"/>
  <c r="M9" i="6"/>
  <c r="N9" i="6"/>
  <c r="O9" i="6"/>
  <c r="P9" i="6"/>
  <c r="Q9" i="6"/>
  <c r="R9" i="6"/>
  <c r="S9" i="6"/>
  <c r="T9" i="6"/>
  <c r="U9" i="6"/>
  <c r="V9" i="6"/>
  <c r="W9" i="6"/>
  <c r="X9" i="6"/>
  <c r="Y9" i="6"/>
  <c r="Z9" i="6"/>
  <c r="AA9" i="6"/>
  <c r="AB9" i="6"/>
  <c r="AC9" i="6"/>
  <c r="AD9" i="6"/>
  <c r="AE9" i="6"/>
  <c r="AF9" i="6"/>
  <c r="AG9" i="6"/>
  <c r="AH9" i="6"/>
  <c r="AI9" i="6"/>
  <c r="H14" i="6"/>
  <c r="I14" i="6"/>
  <c r="J14" i="6"/>
  <c r="K14" i="6"/>
  <c r="L14" i="6"/>
  <c r="M14" i="6"/>
  <c r="N14" i="6"/>
  <c r="O14" i="6"/>
  <c r="P14" i="6"/>
  <c r="Q14" i="6"/>
  <c r="R14" i="6"/>
  <c r="S14" i="6"/>
  <c r="T14" i="6"/>
  <c r="U14" i="6"/>
  <c r="V14" i="6"/>
  <c r="W14" i="6"/>
  <c r="X14" i="6"/>
  <c r="Y14" i="6"/>
  <c r="Z14" i="6"/>
  <c r="AA14" i="6"/>
  <c r="AB14" i="6"/>
  <c r="AC14" i="6"/>
  <c r="AD14" i="6"/>
  <c r="AE14" i="6"/>
  <c r="AF14" i="6"/>
  <c r="AG14" i="6"/>
  <c r="AH14" i="6"/>
  <c r="AI14" i="6"/>
  <c r="H15" i="6"/>
  <c r="I15" i="6"/>
  <c r="J15" i="6"/>
  <c r="K15" i="6"/>
  <c r="L15" i="6"/>
  <c r="M15" i="6"/>
  <c r="N15" i="6"/>
  <c r="O15" i="6"/>
  <c r="P15" i="6"/>
  <c r="Q15" i="6"/>
  <c r="R15" i="6"/>
  <c r="S15" i="6"/>
  <c r="T15" i="6"/>
  <c r="U15" i="6"/>
  <c r="V15" i="6"/>
  <c r="W15" i="6"/>
  <c r="X15" i="6"/>
  <c r="Y15" i="6"/>
  <c r="Z15" i="6"/>
  <c r="AA15" i="6"/>
  <c r="AB15" i="6"/>
  <c r="AC15" i="6"/>
  <c r="AD15" i="6"/>
  <c r="AE15" i="6"/>
  <c r="AF15" i="6"/>
  <c r="AG15" i="6"/>
  <c r="AH15" i="6"/>
  <c r="AI15" i="6"/>
  <c r="H16" i="6"/>
  <c r="I16" i="6"/>
  <c r="J16" i="6"/>
  <c r="K16" i="6"/>
  <c r="L16" i="6"/>
  <c r="M16" i="6"/>
  <c r="N16" i="6"/>
  <c r="O16" i="6"/>
  <c r="P16" i="6"/>
  <c r="Q16" i="6"/>
  <c r="R16" i="6"/>
  <c r="S16" i="6"/>
  <c r="T16" i="6"/>
  <c r="U16" i="6"/>
  <c r="V16" i="6"/>
  <c r="W16" i="6"/>
  <c r="X16" i="6"/>
  <c r="Y16" i="6"/>
  <c r="Z16" i="6"/>
  <c r="AA16" i="6"/>
  <c r="AB16" i="6"/>
  <c r="AC16" i="6"/>
  <c r="AD16" i="6"/>
  <c r="AE16" i="6"/>
  <c r="AF16" i="6"/>
  <c r="AG16" i="6"/>
  <c r="AH16" i="6"/>
  <c r="AI16" i="6"/>
  <c r="O39" i="6"/>
  <c r="P39" i="6"/>
  <c r="Q39" i="6"/>
  <c r="R39" i="6"/>
  <c r="S39" i="6"/>
  <c r="T39" i="6"/>
  <c r="U39" i="6"/>
  <c r="V39" i="6"/>
  <c r="W39" i="6"/>
  <c r="X39" i="6"/>
  <c r="Y39" i="6"/>
  <c r="Z39" i="6"/>
  <c r="AA39" i="6"/>
  <c r="AB39" i="6"/>
  <c r="AC39" i="6"/>
  <c r="AD39" i="6"/>
  <c r="AE39" i="6"/>
  <c r="AF39" i="6"/>
  <c r="AG39" i="6"/>
  <c r="AH39" i="6"/>
  <c r="AI39" i="6"/>
  <c r="O40" i="6"/>
  <c r="P40" i="6"/>
  <c r="Q40" i="6"/>
  <c r="R40" i="6"/>
  <c r="S40" i="6"/>
  <c r="T40" i="6"/>
  <c r="U40" i="6"/>
  <c r="V40" i="6"/>
  <c r="W40" i="6"/>
  <c r="X40" i="6"/>
  <c r="Y40" i="6"/>
  <c r="Z40" i="6"/>
  <c r="AA40" i="6"/>
  <c r="AB40" i="6"/>
  <c r="AC40" i="6"/>
  <c r="AD40" i="6"/>
  <c r="AE40" i="6"/>
  <c r="AF40" i="6"/>
  <c r="AG40" i="6"/>
  <c r="AH40" i="6"/>
  <c r="AI40" i="6"/>
  <c r="O41" i="6"/>
  <c r="P41" i="6"/>
  <c r="Q41" i="6"/>
  <c r="R41" i="6"/>
  <c r="S41" i="6"/>
  <c r="T41" i="6"/>
  <c r="U41" i="6"/>
  <c r="V41" i="6"/>
  <c r="W41" i="6"/>
  <c r="X41" i="6"/>
  <c r="Y41" i="6"/>
  <c r="Z41" i="6"/>
  <c r="AA41" i="6"/>
  <c r="AB41" i="6"/>
  <c r="AC41" i="6"/>
  <c r="AD41" i="6"/>
  <c r="AE41" i="6"/>
  <c r="AF41" i="6"/>
  <c r="AG41" i="6"/>
  <c r="AH41" i="6"/>
  <c r="AI41" i="6"/>
  <c r="H39" i="6"/>
  <c r="I39" i="6"/>
  <c r="J39" i="6"/>
  <c r="K39" i="6"/>
  <c r="L39" i="6"/>
  <c r="M39" i="6"/>
  <c r="N39" i="6"/>
  <c r="H40" i="6"/>
  <c r="I40" i="6"/>
  <c r="J40" i="6"/>
  <c r="K40" i="6"/>
  <c r="L40" i="6"/>
  <c r="M40" i="6"/>
  <c r="N40" i="6"/>
  <c r="H41" i="6"/>
  <c r="I41" i="6"/>
  <c r="J41" i="6"/>
  <c r="K41" i="6"/>
  <c r="L41" i="6"/>
  <c r="M41" i="6"/>
  <c r="N41" i="6"/>
  <c r="G46" i="6"/>
  <c r="H46" i="6"/>
  <c r="I46" i="6"/>
  <c r="J46" i="6"/>
  <c r="K46" i="6"/>
  <c r="L46" i="6"/>
  <c r="M46" i="6"/>
  <c r="N46" i="6"/>
  <c r="O46" i="6"/>
  <c r="P46" i="6"/>
  <c r="Q46" i="6"/>
  <c r="R46" i="6"/>
  <c r="S46" i="6"/>
  <c r="T46" i="6"/>
  <c r="U46" i="6"/>
  <c r="V46" i="6"/>
  <c r="W46" i="6"/>
  <c r="X46" i="6"/>
  <c r="Y46" i="6"/>
  <c r="Z46" i="6"/>
  <c r="AA46" i="6"/>
  <c r="AB46" i="6"/>
  <c r="AC46" i="6"/>
  <c r="AD46" i="6"/>
  <c r="AE46" i="6"/>
  <c r="AF46" i="6"/>
  <c r="AG46" i="6"/>
  <c r="AH46" i="6"/>
  <c r="AI46" i="6"/>
  <c r="F46" i="6"/>
  <c r="G45" i="6"/>
  <c r="H45" i="6"/>
  <c r="I45" i="6"/>
  <c r="J45" i="6"/>
  <c r="K45" i="6"/>
  <c r="L45" i="6"/>
  <c r="M45" i="6"/>
  <c r="N45" i="6"/>
  <c r="O45" i="6"/>
  <c r="P45" i="6"/>
  <c r="Q45" i="6"/>
  <c r="R45" i="6"/>
  <c r="S45" i="6"/>
  <c r="T45" i="6"/>
  <c r="U45" i="6"/>
  <c r="V45" i="6"/>
  <c r="W45" i="6"/>
  <c r="X45" i="6"/>
  <c r="Y45" i="6"/>
  <c r="Z45" i="6"/>
  <c r="AA45" i="6"/>
  <c r="AB45" i="6"/>
  <c r="AC45" i="6"/>
  <c r="AD45" i="6"/>
  <c r="AE45" i="6"/>
  <c r="AF45" i="6"/>
  <c r="AG45" i="6"/>
  <c r="AH45" i="6"/>
  <c r="AI45" i="6"/>
  <c r="F45" i="6"/>
  <c r="G44" i="6"/>
  <c r="H44" i="6"/>
  <c r="I44" i="6"/>
  <c r="J44" i="6"/>
  <c r="K44" i="6"/>
  <c r="L44" i="6"/>
  <c r="M44" i="6"/>
  <c r="N44" i="6"/>
  <c r="O44" i="6"/>
  <c r="P44" i="6"/>
  <c r="Q44" i="6"/>
  <c r="R44" i="6"/>
  <c r="S44" i="6"/>
  <c r="T44" i="6"/>
  <c r="U44" i="6"/>
  <c r="V44" i="6"/>
  <c r="W44" i="6"/>
  <c r="X44" i="6"/>
  <c r="Y44" i="6"/>
  <c r="Z44" i="6"/>
  <c r="AA44" i="6"/>
  <c r="AB44" i="6"/>
  <c r="AC44" i="6"/>
  <c r="AD44" i="6"/>
  <c r="AE44" i="6"/>
  <c r="AF44" i="6"/>
  <c r="AG44" i="6"/>
  <c r="AH44" i="6"/>
  <c r="AI44" i="6"/>
  <c r="F44" i="6"/>
  <c r="E122" i="6" l="1"/>
  <c r="E121" i="6"/>
  <c r="E123" i="6"/>
  <c r="E116" i="6"/>
  <c r="E115" i="6"/>
  <c r="E114" i="6"/>
  <c r="E107" i="6"/>
  <c r="E109" i="6"/>
  <c r="E67" i="6"/>
  <c r="E94" i="6"/>
  <c r="E93" i="6"/>
  <c r="E95" i="6"/>
  <c r="E65" i="6"/>
  <c r="E66" i="6"/>
  <c r="E58" i="6"/>
  <c r="E60" i="6"/>
  <c r="E59" i="6"/>
  <c r="G51" i="6" l="1"/>
  <c r="G52" i="6"/>
  <c r="G53" i="6"/>
  <c r="F51" i="6"/>
  <c r="F52" i="6"/>
  <c r="F53" i="6"/>
  <c r="A51" i="6"/>
  <c r="A52" i="6" s="1"/>
  <c r="A53" i="6" s="1"/>
  <c r="H127" i="7"/>
  <c r="G127" i="7"/>
  <c r="F127" i="7"/>
  <c r="A127" i="7"/>
  <c r="E51" i="6" l="1"/>
  <c r="E53" i="6"/>
  <c r="E52" i="6"/>
  <c r="F302" i="7" l="1"/>
  <c r="H288" i="7"/>
  <c r="G288" i="7"/>
  <c r="F288" i="7"/>
  <c r="A288" i="7"/>
  <c r="H281" i="7"/>
  <c r="G281" i="7"/>
  <c r="F281" i="7"/>
  <c r="A281" i="7"/>
  <c r="H274" i="7"/>
  <c r="G274" i="7"/>
  <c r="F274" i="7"/>
  <c r="A274" i="7"/>
  <c r="H260" i="7"/>
  <c r="G260" i="7"/>
  <c r="F260" i="7"/>
  <c r="A260" i="7"/>
  <c r="H253" i="7"/>
  <c r="G253" i="7"/>
  <c r="F253" i="7"/>
  <c r="A253" i="7"/>
  <c r="H246" i="7"/>
  <c r="G246" i="7"/>
  <c r="F246" i="7"/>
  <c r="A246" i="7"/>
  <c r="H239" i="7"/>
  <c r="G239" i="7"/>
  <c r="F239" i="7"/>
  <c r="A239" i="7"/>
  <c r="A232" i="7"/>
  <c r="H225" i="7"/>
  <c r="G225" i="7"/>
  <c r="F225" i="7"/>
  <c r="A225" i="7"/>
  <c r="H204" i="7"/>
  <c r="G204" i="7"/>
  <c r="F204" i="7"/>
  <c r="A204" i="7"/>
  <c r="H197" i="7"/>
  <c r="G197" i="7"/>
  <c r="F197" i="7"/>
  <c r="A197" i="7"/>
  <c r="H190" i="7"/>
  <c r="G190" i="7"/>
  <c r="F190" i="7"/>
  <c r="A190" i="7"/>
  <c r="H183" i="7"/>
  <c r="G183" i="7"/>
  <c r="F183" i="7"/>
  <c r="A183" i="7"/>
  <c r="H176" i="7"/>
  <c r="G176" i="7"/>
  <c r="F176" i="7"/>
  <c r="A176" i="7"/>
  <c r="H169" i="7"/>
  <c r="G169" i="7"/>
  <c r="F169" i="7"/>
  <c r="A169" i="7"/>
  <c r="H162" i="7"/>
  <c r="G162" i="7"/>
  <c r="F162" i="7"/>
  <c r="A162" i="7"/>
  <c r="H155" i="7"/>
  <c r="G155" i="7"/>
  <c r="F155" i="7"/>
  <c r="A155" i="7"/>
  <c r="H148" i="7"/>
  <c r="G148" i="7"/>
  <c r="F148" i="7"/>
  <c r="A148" i="7"/>
  <c r="H141" i="7"/>
  <c r="G141" i="7"/>
  <c r="F141" i="7"/>
  <c r="A141" i="7"/>
  <c r="H134" i="7"/>
  <c r="G134" i="7"/>
  <c r="F134" i="7"/>
  <c r="A134" i="7"/>
  <c r="H120" i="7"/>
  <c r="G120" i="7"/>
  <c r="F120" i="7"/>
  <c r="A120" i="7"/>
  <c r="H113" i="7"/>
  <c r="F113" i="7"/>
  <c r="G113" i="7"/>
  <c r="A113" i="7"/>
  <c r="A106" i="7"/>
  <c r="A99" i="7"/>
  <c r="H87" i="7"/>
  <c r="F87" i="7"/>
  <c r="A87" i="7"/>
  <c r="H82" i="7"/>
  <c r="F82" i="7"/>
  <c r="A82" i="7"/>
  <c r="A76" i="7"/>
  <c r="H69" i="7"/>
  <c r="F69" i="7"/>
  <c r="A69" i="7"/>
  <c r="A63" i="7"/>
  <c r="H58" i="7"/>
  <c r="G58" i="7"/>
  <c r="G69" i="7" s="1"/>
  <c r="G82" i="7" s="1"/>
  <c r="G87" i="7" s="1"/>
  <c r="G92" i="7" s="1"/>
  <c r="F58" i="7"/>
  <c r="A58" i="7"/>
  <c r="H51" i="7"/>
  <c r="G51" i="7"/>
  <c r="A51" i="7"/>
  <c r="H44" i="7"/>
  <c r="G44" i="7"/>
  <c r="F44" i="7"/>
  <c r="A44" i="7"/>
  <c r="F37" i="7"/>
  <c r="H37" i="7"/>
  <c r="G37" i="7"/>
  <c r="A37" i="7"/>
  <c r="H30" i="7"/>
  <c r="G30" i="7"/>
  <c r="F30" i="7"/>
  <c r="A30" i="7"/>
  <c r="H23" i="7"/>
  <c r="G23" i="7"/>
  <c r="F23" i="7"/>
  <c r="A23" i="7"/>
  <c r="A16" i="7"/>
  <c r="G9" i="7"/>
  <c r="H9" i="7"/>
  <c r="F9" i="7"/>
  <c r="A9" i="7"/>
  <c r="A100" i="6"/>
  <c r="A101" i="6" s="1"/>
  <c r="A102" i="6" s="1"/>
  <c r="A86" i="6"/>
  <c r="A87" i="6" s="1"/>
  <c r="A88" i="6" s="1"/>
  <c r="A79" i="6"/>
  <c r="A80" i="6" s="1"/>
  <c r="A81" i="6" s="1"/>
  <c r="A72" i="6"/>
  <c r="A73" i="6" s="1"/>
  <c r="A74" i="6" s="1"/>
  <c r="A44" i="6"/>
  <c r="A45" i="6" s="1"/>
  <c r="A46" i="6" s="1"/>
  <c r="A39" i="6"/>
  <c r="A40" i="6" s="1"/>
  <c r="A41" i="6" s="1"/>
  <c r="A32" i="6"/>
  <c r="A33" i="6" s="1"/>
  <c r="A34" i="6" s="1"/>
  <c r="A23" i="6"/>
  <c r="A24" i="6" s="1"/>
  <c r="A25" i="6" s="1"/>
  <c r="A14" i="6"/>
  <c r="A15" i="6" s="1"/>
  <c r="A16" i="6" s="1"/>
  <c r="G102" i="6"/>
  <c r="F102" i="6"/>
  <c r="G101" i="6"/>
  <c r="F101" i="6"/>
  <c r="G100" i="6"/>
  <c r="F100" i="6"/>
  <c r="G88" i="6"/>
  <c r="F88" i="6"/>
  <c r="G87" i="6"/>
  <c r="F87" i="6"/>
  <c r="G86" i="6"/>
  <c r="F86" i="6"/>
  <c r="G81" i="6"/>
  <c r="F81" i="6"/>
  <c r="G80" i="6"/>
  <c r="F80" i="6"/>
  <c r="G79" i="6"/>
  <c r="F79" i="6"/>
  <c r="G74" i="6"/>
  <c r="F74" i="6"/>
  <c r="G73" i="6"/>
  <c r="F73" i="6"/>
  <c r="G72" i="6"/>
  <c r="F72" i="6"/>
  <c r="G41" i="6"/>
  <c r="F41" i="6"/>
  <c r="G40" i="6"/>
  <c r="F40" i="6"/>
  <c r="G39" i="6"/>
  <c r="F39" i="6"/>
  <c r="G34" i="6"/>
  <c r="F34" i="6"/>
  <c r="G33" i="6"/>
  <c r="F33" i="6"/>
  <c r="G32" i="6"/>
  <c r="F32" i="6"/>
  <c r="G23" i="6"/>
  <c r="G24" i="6"/>
  <c r="G25" i="6"/>
  <c r="F25" i="6"/>
  <c r="F24" i="6"/>
  <c r="F23" i="6"/>
  <c r="G16" i="6"/>
  <c r="F16" i="6"/>
  <c r="G15" i="6"/>
  <c r="F15" i="6"/>
  <c r="G14" i="6"/>
  <c r="F14" i="6"/>
  <c r="A7" i="6"/>
  <c r="A8" i="6" s="1"/>
  <c r="A9" i="6" s="1"/>
  <c r="G7" i="6"/>
  <c r="G8" i="6"/>
  <c r="G9" i="6"/>
  <c r="F9" i="6"/>
  <c r="F8" i="6"/>
  <c r="F7" i="6"/>
  <c r="E88" i="6" l="1"/>
  <c r="E102" i="6"/>
  <c r="E39" i="6"/>
  <c r="E72" i="6"/>
  <c r="E86" i="6"/>
  <c r="E34" i="6"/>
  <c r="E81" i="6"/>
  <c r="E87" i="6"/>
  <c r="E101" i="6"/>
  <c r="E80" i="6"/>
  <c r="E79" i="6"/>
  <c r="E46" i="6"/>
  <c r="E45" i="6"/>
  <c r="E44" i="6"/>
  <c r="E23" i="6"/>
  <c r="E74" i="6"/>
  <c r="E100" i="6"/>
  <c r="E73" i="6"/>
  <c r="E9" i="6"/>
  <c r="E33" i="6"/>
  <c r="E41" i="6"/>
  <c r="E40" i="6"/>
  <c r="E8" i="6"/>
  <c r="E7" i="6"/>
  <c r="E14" i="6"/>
  <c r="E25" i="6"/>
  <c r="E32" i="6"/>
  <c r="E16" i="6"/>
  <c r="E15" i="6"/>
  <c r="E24" i="6"/>
</calcChain>
</file>

<file path=xl/sharedStrings.xml><?xml version="1.0" encoding="utf-8"?>
<sst xmlns="http://schemas.openxmlformats.org/spreadsheetml/2006/main" count="4623" uniqueCount="874">
  <si>
    <t>Station de suivi qualité de l'eau et des milieux aquatiques</t>
  </si>
  <si>
    <t>Caractéristiques générales</t>
  </si>
  <si>
    <t>Evaluation des pressions</t>
  </si>
  <si>
    <t>Physico-chimie</t>
  </si>
  <si>
    <t>Biologie</t>
  </si>
  <si>
    <t>Pesticides</t>
  </si>
  <si>
    <t>Etat général de la station</t>
  </si>
  <si>
    <t>Représen-tative de la masse d'eau</t>
  </si>
  <si>
    <t>Commentaire</t>
  </si>
  <si>
    <t>Agricole</t>
  </si>
  <si>
    <t>Domestique</t>
  </si>
  <si>
    <t>Industrielle</t>
  </si>
  <si>
    <t>Morphologique</t>
  </si>
  <si>
    <t>Ressource</t>
  </si>
  <si>
    <t>Autre</t>
  </si>
  <si>
    <t>Nature autre pression</t>
  </si>
  <si>
    <t>Avis</t>
  </si>
  <si>
    <t>Etat général</t>
  </si>
  <si>
    <t>Incidents à rapporter</t>
  </si>
  <si>
    <t>Photos</t>
  </si>
  <si>
    <t>Commentaire général</t>
  </si>
  <si>
    <t>05006095</t>
  </si>
  <si>
    <t>ruisseau de Rhy - Saint-Martin-d'Entraigues</t>
  </si>
  <si>
    <t>non</t>
  </si>
  <si>
    <t>Station bilan d'un petit affluent de la Boutonne (masse d'eau FRFR464)</t>
  </si>
  <si>
    <t>3 : moyen</t>
  </si>
  <si>
    <t>2 : faible</t>
  </si>
  <si>
    <t>1 : très faible ou nulle</t>
  </si>
  <si>
    <t>Pas de suivi physicochimique</t>
  </si>
  <si>
    <t>Amélioration</t>
  </si>
  <si>
    <t>Absence de suivi</t>
  </si>
  <si>
    <t>Cf. commentaire général</t>
  </si>
  <si>
    <t>Aucun incident à rapporter</t>
  </si>
  <si>
    <t>05007938</t>
  </si>
  <si>
    <t>Trèfle - chez Drouillard</t>
  </si>
  <si>
    <t>oui</t>
  </si>
  <si>
    <t>Station représentative de l'amont de la masse d'eau</t>
  </si>
  <si>
    <t>4 : fort</t>
  </si>
  <si>
    <t>Vtivinicole Cognac</t>
  </si>
  <si>
    <t>Stabilité</t>
  </si>
  <si>
    <t>1 série de mesures n'a pas pu être réalisée en raison de rupture d'écoulement (septembre)</t>
  </si>
  <si>
    <t>05010985</t>
  </si>
  <si>
    <t>La Motte - pas de la Tombe</t>
  </si>
  <si>
    <t>Station représentative de la masse d'eau</t>
  </si>
  <si>
    <t>05011400</t>
  </si>
  <si>
    <t>Le Collinaud au niveau de Criteuil la Magdeleine</t>
  </si>
  <si>
    <t>Vitivinicole Cognac</t>
  </si>
  <si>
    <t>Dégradation</t>
  </si>
  <si>
    <t>Uniquement vis-à-vis de la bactériologie</t>
  </si>
  <si>
    <t>Mauvaise qualité bactériologique.</t>
  </si>
  <si>
    <t>05011520</t>
  </si>
  <si>
    <t>Chez Mathé - Les Bruns</t>
  </si>
  <si>
    <t>05011620</t>
  </si>
  <si>
    <t>Neuf Fonts - Saint Médard</t>
  </si>
  <si>
    <t>Station située sur un petit affluent du Beau dont le bassin versant constitue le masse d'eau</t>
  </si>
  <si>
    <t>5 : très fort</t>
  </si>
  <si>
    <t>STEP Barbezieux</t>
  </si>
  <si>
    <t>05011640</t>
  </si>
  <si>
    <t>Condéon - chez Guichetaud</t>
  </si>
  <si>
    <t xml:space="preserve">Station d'évaluation du Condéon, affluent du Beau dont le bassin versant correspond à la masse d'eau FRFRR18_6 </t>
  </si>
  <si>
    <t>05011680</t>
  </si>
  <si>
    <t>Gabout - chez Rapet</t>
  </si>
  <si>
    <t xml:space="preserve">Station d'évaluation du Gabout (Gourdine), affluent du Beau dont le bassin versant correspond à la masse d'eau FRFRR18_6 </t>
  </si>
  <si>
    <t>05011700</t>
  </si>
  <si>
    <t>Beau - Berneuil</t>
  </si>
  <si>
    <t xml:space="preserve">Station de référence en amont du Beau dont le bassin versant correspond à la masse d'eau FRFRR18_6 </t>
  </si>
  <si>
    <t>05011705</t>
  </si>
  <si>
    <t>Ru de Chadeuil - Audeville</t>
  </si>
  <si>
    <t>Station bilan de la masse d'eau</t>
  </si>
  <si>
    <t>05011710</t>
  </si>
  <si>
    <t>Né - pont à Brac</t>
  </si>
  <si>
    <t>Station représentative de l'amont de la masse d'eau (avant confluence des masses d'eau R18_5, R18_6 et R18_7)</t>
  </si>
  <si>
    <t>STEP Blanzac, viti-vinicole Cognac</t>
  </si>
  <si>
    <t>05011720</t>
  </si>
  <si>
    <t>La Maury au Pont des Ecures</t>
  </si>
  <si>
    <t>05011721</t>
  </si>
  <si>
    <t>Gorre - bois de Maître-Jacques</t>
  </si>
  <si>
    <t>Station bilan d'un affluent de la Maury dont le bassin versant correspond à la masse d'eau FRFRR18_4</t>
  </si>
  <si>
    <t>Ancien site de stockage  de déchets (Poullignac)</t>
  </si>
  <si>
    <t>05011722</t>
  </si>
  <si>
    <t>Maury - le Périneau</t>
  </si>
  <si>
    <t xml:space="preserve">Station de référence en amont de la Maury dont le bassin versant correspond à la masse d'eau FRFRR18_4 </t>
  </si>
  <si>
    <t>05011724</t>
  </si>
  <si>
    <t>L'Écly - les Viaudris</t>
  </si>
  <si>
    <t>05011725</t>
  </si>
  <si>
    <t>Né - pont des Chintres</t>
  </si>
  <si>
    <t>Station de référence de la masse d'eau (après confluence des masses d'eau R18_1 et R18_2 et avant confluence de la masse d'eau R18_3)</t>
  </si>
  <si>
    <t>STEP Blanzac</t>
  </si>
  <si>
    <t>05011750</t>
  </si>
  <si>
    <t>L'Arce au niveau de Bessac</t>
  </si>
  <si>
    <t>05013150</t>
  </si>
  <si>
    <t>Le Tourtrat au niveau de Reparsac</t>
  </si>
  <si>
    <t>05013151</t>
  </si>
  <si>
    <t>Tourtrat - sortie bourg Réparsac</t>
  </si>
  <si>
    <t>Station d'évaluation en sortie du bourg de Réparsac</t>
  </si>
  <si>
    <t>Pas de suivi hydrobiologique</t>
  </si>
  <si>
    <t>05013152</t>
  </si>
  <si>
    <t>Tourtrat - entrée bourg Réparsac</t>
  </si>
  <si>
    <t>Station d'évaluation en entrée du bourg de Réparsac</t>
  </si>
  <si>
    <t>05013153</t>
  </si>
  <si>
    <t>Tourtrat - entrée commune Réparsac</t>
  </si>
  <si>
    <t>Station d'évaluation en entrée de la commune de Réparsac</t>
  </si>
  <si>
    <t>05013160</t>
  </si>
  <si>
    <t>Tourtrat - pont d'Herpes</t>
  </si>
  <si>
    <t>Station de référence en tête de bassin de la masse d'eau</t>
  </si>
  <si>
    <t>05013210</t>
  </si>
  <si>
    <t>Le ri de Gensac à Gensac-la-Pallue</t>
  </si>
  <si>
    <t>STEP Gensac, vitivinicole Cognac</t>
  </si>
  <si>
    <t>05013680</t>
  </si>
  <si>
    <t>Guirlande - les Rigauds</t>
  </si>
  <si>
    <t>STEP Vaux-Rouillac, vitivinicole Cognac</t>
  </si>
  <si>
    <t>État écologique physicochimique bon : situation stable par rapport aux années précédentes.</t>
  </si>
  <si>
    <t>05013875</t>
  </si>
  <si>
    <t>le ruisseau de Saint-Pierre</t>
  </si>
  <si>
    <t>Pluvial, vitivinicole Cognac</t>
  </si>
  <si>
    <t>05013880</t>
  </si>
  <si>
    <t>Vélude - Mosnac</t>
  </si>
  <si>
    <t>05014195</t>
  </si>
  <si>
    <t>Boëme - Nersac (aval LGV)</t>
  </si>
  <si>
    <t>STEP Mouthiers, cartonnerie</t>
  </si>
  <si>
    <t>05014250</t>
  </si>
  <si>
    <t>Boëme - Voulgézac</t>
  </si>
  <si>
    <t>05015055</t>
  </si>
  <si>
    <t>Nouère - les Chênasses</t>
  </si>
  <si>
    <t>STEP Rouillac</t>
  </si>
  <si>
    <t>05015700</t>
  </si>
  <si>
    <t>Anguienne - Angoulême</t>
  </si>
  <si>
    <t>Pluvial Angoulême</t>
  </si>
  <si>
    <t>05015900</t>
  </si>
  <si>
    <t>La Touvre à Le Gond-Pontouvre</t>
  </si>
  <si>
    <t>Papeteries, piscicultures, ZI</t>
  </si>
  <si>
    <t>05015950</t>
  </si>
  <si>
    <t>Font-Noire - Gond-Pontouvre</t>
  </si>
  <si>
    <t>STEP Gond-Pontouvre, ZI</t>
  </si>
  <si>
    <t>05016100</t>
  </si>
  <si>
    <t>Touvre - passerelle de Relette</t>
  </si>
  <si>
    <t>05016500</t>
  </si>
  <si>
    <t>Touvre - Maumont</t>
  </si>
  <si>
    <t>Station de référence amont de la masse d'eau</t>
  </si>
  <si>
    <t>05018650</t>
  </si>
  <si>
    <t>Auge - Marcillac-Lanville</t>
  </si>
  <si>
    <t>05018750</t>
  </si>
  <si>
    <t>La Couture au niveau d'Oradour</t>
  </si>
  <si>
    <t>05018900</t>
  </si>
  <si>
    <t>Aume - ancien moulin de piles</t>
  </si>
  <si>
    <t>Station d'évaluation en amont de la zone humide de Saint-Fraigne</t>
  </si>
  <si>
    <t>05021810</t>
  </si>
  <si>
    <t>Trieux - Saint-Barthélémy-de-Bussière</t>
  </si>
  <si>
    <t>05022248</t>
  </si>
  <si>
    <t>Tiarde</t>
  </si>
  <si>
    <t>Station située sur la partie amont de la masse d'eau</t>
  </si>
  <si>
    <t>Etat écologique hydrobiologique moyen révélé par les macroinvertébrés (absence de suivi diatomées). Les pressions sur la qualité de l’eau, en particulier les nitrates (non suivis) semblent les plus impactantes sur ces résultats. Il n’apparait pas de changement significatif entre ces résultats et ceux des 2016 sur cette station.</t>
  </si>
  <si>
    <t>05022250</t>
  </si>
  <si>
    <t>Son-Sonnette - Saint-Front</t>
  </si>
  <si>
    <t>STEP St-Claud et St-Laurent-de-Ceris + tuilleries</t>
  </si>
  <si>
    <t>05022435</t>
  </si>
  <si>
    <t>Or - Pont de Toulat</t>
  </si>
  <si>
    <t>Station bilan de la masse d'eau FRFRR471_1</t>
  </si>
  <si>
    <t>STEP Champagne-Mouton</t>
  </si>
  <si>
    <t>05022705</t>
  </si>
  <si>
    <t>Bandiat - Saint Martial de Valette</t>
  </si>
  <si>
    <t>Station de référence sur l'amont de la masse d'eau</t>
  </si>
  <si>
    <t>05023200</t>
  </si>
  <si>
    <t>Cibiou - Lizant</t>
  </si>
  <si>
    <t>05023250</t>
  </si>
  <si>
    <t>Cibiou - Genouillé (les Réchez)</t>
  </si>
  <si>
    <t>05024200</t>
  </si>
  <si>
    <t>La Charente à Alloue</t>
  </si>
  <si>
    <t>Station d'évaluation de la masse d'eau avant confluence de la masse d'eau R469</t>
  </si>
  <si>
    <t>Sablière, STEP Roumazières, barrages LMC</t>
  </si>
  <si>
    <t>05024250</t>
  </si>
  <si>
    <t>La Charente à Roumazières</t>
  </si>
  <si>
    <t>05024305</t>
  </si>
  <si>
    <t>La Moulde à Massignac</t>
  </si>
  <si>
    <t>plans d'eau</t>
  </si>
  <si>
    <t>05024309</t>
  </si>
  <si>
    <t>La Charente au niveau de Videix</t>
  </si>
  <si>
    <t>05024311</t>
  </si>
  <si>
    <t>La Treize en amont du barrage de Lavaud</t>
  </si>
  <si>
    <t>SYMBO</t>
  </si>
  <si>
    <t>SYMBAS</t>
  </si>
  <si>
    <t>Syndicat Né</t>
  </si>
  <si>
    <t>SYMBA</t>
  </si>
  <si>
    <t>CDA Grand Cognac</t>
  </si>
  <si>
    <t>SyBRA</t>
  </si>
  <si>
    <t>CDA Grand Angoulême</t>
  </si>
  <si>
    <t>SMABACAB</t>
  </si>
  <si>
    <t>SBAISS</t>
  </si>
  <si>
    <t>CDC Civraisien en Poitou</t>
  </si>
  <si>
    <t>Syndicat Charente amont</t>
  </si>
  <si>
    <t>EPTB Charente</t>
  </si>
  <si>
    <t>Hors suivi RECEMA Charente</t>
  </si>
  <si>
    <t>05007290</t>
  </si>
  <si>
    <t>Charente - Chaniers</t>
  </si>
  <si>
    <t>Dernière station aval fleuve Charente hors influence estuaire</t>
  </si>
  <si>
    <t>Station</t>
  </si>
  <si>
    <t>Site</t>
  </si>
  <si>
    <t>Date Prel</t>
  </si>
  <si>
    <t>Heure Prel</t>
  </si>
  <si>
    <t>AcetoClESA µg/L</t>
  </si>
  <si>
    <t>AlaClESA µg/L</t>
  </si>
  <si>
    <t>AMPA µg/L</t>
  </si>
  <si>
    <t>Atraz dés µg/L</t>
  </si>
  <si>
    <t>DeDIA µg/L</t>
  </si>
  <si>
    <t>Dimethamid µg/L</t>
  </si>
  <si>
    <t>Glyphosate µg/L</t>
  </si>
  <si>
    <t>Mécoprop µg/L</t>
  </si>
  <si>
    <t>Métaldéhyd µg/L</t>
  </si>
  <si>
    <t>MetazClESA µg/L</t>
  </si>
  <si>
    <t>MetazClOXA µg/L</t>
  </si>
  <si>
    <t>Métobromur µg/L</t>
  </si>
  <si>
    <t>Métolachlo µg/L</t>
  </si>
  <si>
    <t>MetolClESA µg/L</t>
  </si>
  <si>
    <t>MetolClOXA µg/L</t>
  </si>
  <si>
    <t>Nicosulfur µg/L</t>
  </si>
  <si>
    <t>Prosulfoca µg/L</t>
  </si>
  <si>
    <t>05007290 - La Charente à CHANIERS (R5200010)</t>
  </si>
  <si>
    <t>05007938 - Le Trèfle à Barbezieux-St-Hilaire</t>
  </si>
  <si>
    <t>05013151 - Le Tourtrat à REPARSAC</t>
  </si>
  <si>
    <t>05013152 - Le Tourtrat à REPARSAC</t>
  </si>
  <si>
    <t>05013153 - Le Tourtrat à REPARSAC</t>
  </si>
  <si>
    <t>05013160 - Le Tourtrat à COURBILLAC</t>
  </si>
  <si>
    <t>05021250 - La Tardoire à ROUSSINES</t>
  </si>
  <si>
    <t>05022250 - La Son-Sonnette à SAINT-FRONT</t>
  </si>
  <si>
    <t>05022435 - Or - Champagne-Mouton (005000OR)</t>
  </si>
  <si>
    <t>05024250 - La Charente à ROUMAZIERES-LOUBERT</t>
  </si>
  <si>
    <t>05024305 - La Moulde en amont de Mas-Chaban</t>
  </si>
  <si>
    <t>05024309 - La Charente au niveau de Videix</t>
  </si>
  <si>
    <t>Liste des analyses physicochimiques</t>
  </si>
  <si>
    <t xml:space="preserve">Valeurs quantifiées </t>
  </si>
  <si>
    <t>TOTAL</t>
  </si>
  <si>
    <t>TOTAL Quanti</t>
  </si>
  <si>
    <t>TOTAL &gt;0,1</t>
  </si>
  <si>
    <t>Max</t>
  </si>
  <si>
    <t>E. coli NPP/100mL</t>
  </si>
  <si>
    <t>Enterocoq NPP/100mL</t>
  </si>
  <si>
    <t>210 (210)</t>
  </si>
  <si>
    <t>&lt;LQ 40 (40)</t>
  </si>
  <si>
    <t>80 (80)</t>
  </si>
  <si>
    <t>40 (40)</t>
  </si>
  <si>
    <t>390 (390)</t>
  </si>
  <si>
    <t>120 (120)</t>
  </si>
  <si>
    <t>05010985 - Ruisseau de la Motte à SAINT-FORT-SUR-LE-NE</t>
  </si>
  <si>
    <t>350 (350)</t>
  </si>
  <si>
    <t>300 (300)</t>
  </si>
  <si>
    <t>360 (360)</t>
  </si>
  <si>
    <t>160 (160)</t>
  </si>
  <si>
    <t>1410 (1410)</t>
  </si>
  <si>
    <t>2000 (2000)</t>
  </si>
  <si>
    <t>1200 (1200)</t>
  </si>
  <si>
    <t>890 (890)</t>
  </si>
  <si>
    <t>05011400 - Le Collinaud à CRITEUIL-LA-MAGDELEINE</t>
  </si>
  <si>
    <t>450 (450)</t>
  </si>
  <si>
    <t>520 (520)</t>
  </si>
  <si>
    <t>580 (580)</t>
  </si>
  <si>
    <t>650 (650)</t>
  </si>
  <si>
    <t>670 (670)</t>
  </si>
  <si>
    <t>530 (530)</t>
  </si>
  <si>
    <t>710 (710)</t>
  </si>
  <si>
    <t>720 (720)</t>
  </si>
  <si>
    <t>1090 (1090)</t>
  </si>
  <si>
    <t>1230 (1230)</t>
  </si>
  <si>
    <t>05011520 - Ruisseau de chez Mathé à BARRET</t>
  </si>
  <si>
    <t>980 (980)</t>
  </si>
  <si>
    <t>410 (410)</t>
  </si>
  <si>
    <t>1600 (1600)</t>
  </si>
  <si>
    <t>3400 (3400)</t>
  </si>
  <si>
    <t>1980 (1980)</t>
  </si>
  <si>
    <t>780 (780)</t>
  </si>
  <si>
    <t>1530 (1530)</t>
  </si>
  <si>
    <t>05011620 - Neuf Fonts à SAINT-MEDARD</t>
  </si>
  <si>
    <t>6900 (6900)</t>
  </si>
  <si>
    <t>2500 (2500)</t>
  </si>
  <si>
    <t>05011640 - Ruisseau de Condéon à BARBEZIEUX-SAINT-HILAIRE</t>
  </si>
  <si>
    <t>570 (570)</t>
  </si>
  <si>
    <t>250 (250)</t>
  </si>
  <si>
    <t>200 (200)</t>
  </si>
  <si>
    <t>1250 (1250)</t>
  </si>
  <si>
    <t>740 (740)</t>
  </si>
  <si>
    <t>490 (490)</t>
  </si>
  <si>
    <t>510 (510)</t>
  </si>
  <si>
    <t>05011680 - Ruisseau Gourdine à SALLES-DE-BARBEZIEUX</t>
  </si>
  <si>
    <t>260 (260)</t>
  </si>
  <si>
    <t>05011700 - Le Beau à BERNEUIL</t>
  </si>
  <si>
    <t>860 (860)</t>
  </si>
  <si>
    <t>05011705 - Ru de Chadeuil à AUBEVILLE</t>
  </si>
  <si>
    <t>340 (340)</t>
  </si>
  <si>
    <t>400 (400)</t>
  </si>
  <si>
    <t>840 (840)</t>
  </si>
  <si>
    <t>05011710 - Le Né à NONAVILLE</t>
  </si>
  <si>
    <t>470 (470)</t>
  </si>
  <si>
    <t>05011720 - La Maury à PEREUIL</t>
  </si>
  <si>
    <t>1180 (1180)</t>
  </si>
  <si>
    <t>05011721 - la Gorre à BERNEUIL</t>
  </si>
  <si>
    <t>640 (640)</t>
  </si>
  <si>
    <t>800 (800)</t>
  </si>
  <si>
    <t>950 (950)</t>
  </si>
  <si>
    <t>1500 (1500)</t>
  </si>
  <si>
    <t>1120 (1120)</t>
  </si>
  <si>
    <t>05011722 - le Maury à BERNEUIL</t>
  </si>
  <si>
    <t>05011724 - L'Ecly à AUBEVILLE</t>
  </si>
  <si>
    <t>05011725 - Le Né à PEREUIL</t>
  </si>
  <si>
    <t>460 (460)</t>
  </si>
  <si>
    <t>05011750 - L'Arce à BESSAC</t>
  </si>
  <si>
    <t>750 (750)</t>
  </si>
  <si>
    <t>690 (690)</t>
  </si>
  <si>
    <t>05013150 - Le Tourtrat au niveau de Reparsac</t>
  </si>
  <si>
    <t>920 (920)</t>
  </si>
  <si>
    <t>620 (620)</t>
  </si>
  <si>
    <t>05013875 - ruisseau de Saint-Pierre - Châteauneuf-sur-Charente (050STPIE)</t>
  </si>
  <si>
    <t>4600 (4600)</t>
  </si>
  <si>
    <t>1430 (1430)</t>
  </si>
  <si>
    <t>05013880 - Vélude - Mosnac</t>
  </si>
  <si>
    <t>600 (600)</t>
  </si>
  <si>
    <t>1570 (1570)</t>
  </si>
  <si>
    <t>760 (760)</t>
  </si>
  <si>
    <t>1480 (1480)</t>
  </si>
  <si>
    <t>05014195 - Boëme - Nersac (aval LGV)</t>
  </si>
  <si>
    <t>500 (500)</t>
  </si>
  <si>
    <t>05014250 - Boëme - Voulgezac</t>
  </si>
  <si>
    <t>1160 (1160)</t>
  </si>
  <si>
    <t>05015055 - Nouère - les Chênasses (05NOUERE)</t>
  </si>
  <si>
    <t>290 (290)</t>
  </si>
  <si>
    <t>05015700 - L'Anguienne à ANGOULEME</t>
  </si>
  <si>
    <t>4670 (4670)</t>
  </si>
  <si>
    <t>1660 (1660)</t>
  </si>
  <si>
    <t>05015900 - La Touvre à GOND-PONTOUVRE</t>
  </si>
  <si>
    <t>05015950 - La Font-Noire en amont de la Touvre</t>
  </si>
  <si>
    <t>2900 (2900)</t>
  </si>
  <si>
    <t>05016100 - La Touvre à MAGNAC-SUR-TOUVRE</t>
  </si>
  <si>
    <t>05016500 - La Touvre à Magnac sur Touvre (Pont de la D699)</t>
  </si>
  <si>
    <t>05018650 - Le Sauvage à MARCILLAC-LANVILLE</t>
  </si>
  <si>
    <t>1300 (1300)</t>
  </si>
  <si>
    <t>05018750 - ruisseau de la couture à ORADOUR</t>
  </si>
  <si>
    <t>610 (610)</t>
  </si>
  <si>
    <t>05018900 - L'Aume à SAINT-FRAIGNE</t>
  </si>
  <si>
    <t>2270 (2270)</t>
  </si>
  <si>
    <t>05021810 - Le Trieux à SAINT-BARTHELEMY-DE-BUSSIERE</t>
  </si>
  <si>
    <t>560 (560)</t>
  </si>
  <si>
    <t>1010 (1010)</t>
  </si>
  <si>
    <t>1050 (1050)</t>
  </si>
  <si>
    <t>1860 (1860)</t>
  </si>
  <si>
    <t>05022705 - Bandiat - Saint Martial de Valette</t>
  </si>
  <si>
    <t>05023200 - Ruisseau du Pas de la Mule à LIZANT</t>
  </si>
  <si>
    <t>05024200 - La Charente à ALLOUE</t>
  </si>
  <si>
    <t>830 (830)</t>
  </si>
  <si>
    <t>05024311 - Treize - amont du PE Guerlie (050TREIZ)</t>
  </si>
  <si>
    <t>05024312 - Treize (ruisseau secondaire) - amont PE Guerlie (05TREIZ2)</t>
  </si>
  <si>
    <t>&lt;LQ</t>
  </si>
  <si>
    <t>BILAN</t>
  </si>
  <si>
    <t>État écologique physicochimique bon, comme les années précédentes.
Bactériologie de mauvaise qualité en raison de pics d'E. coli et d'entérocoques : situation comparable à celle de l'année précédente.</t>
  </si>
  <si>
    <t>Mauvaise qualité bactériologique : stabilité par rapport à l'année précédente.</t>
  </si>
  <si>
    <t>Chlortolu µg/L</t>
  </si>
  <si>
    <t>Diméthomor µg/L</t>
  </si>
  <si>
    <t>Oxadixyl µg/L</t>
  </si>
  <si>
    <t>Comme l'année précédente, malgré un bon état de la composante physicochimique, l'état écologique est moyen en raison de sa composante hydrobiologique. Situation stable par rapport à l'année précédente.</t>
  </si>
  <si>
    <t>Composante physicochimique globale de l'état écologique en état moyen, en raison de désoxygénation en période estivale. Situation stable par rapport à l'année précédente.</t>
  </si>
  <si>
    <t>Comme l'année précédente, malgré une composante physicochimique générale bonne, l'état écologique est moyen en raison de sa composante hydrobiologique dégradée.</t>
  </si>
  <si>
    <t>Composante physicochimique de l'état écologique bonne : situation stable par rapport à l'année précédente.</t>
  </si>
  <si>
    <t>Commentaire uniquement sur le complément bactériologique.
Bactériologie de mauvaise qualité en raison de concentrations élevées en entérocoques : situation stable par rapport aux années précédentes.</t>
  </si>
  <si>
    <t>05021250</t>
  </si>
  <si>
    <t>Tardoire à Roussines</t>
  </si>
  <si>
    <t>SYMBA-BT</t>
  </si>
  <si>
    <t>05021480</t>
  </si>
  <si>
    <t>Colle à Saint-Matthieu</t>
  </si>
  <si>
    <t>Comme en 2018 (pas de suivi en 2019), le très bon état biologique est confirmé aussi bien par les indices diatomées que macroinvertébrés, qui sont même en hausse.</t>
  </si>
  <si>
    <t>Comme en 2018 (absence de suivis en 2019), malgré des composantes physicochimiques  qualifiées de médiocre en raison de fortes concentration en cargone organique, l'état biologique apparait très bon.</t>
  </si>
  <si>
    <t>05022120</t>
  </si>
  <si>
    <t>Bandiat à Marval</t>
  </si>
  <si>
    <t>Comme en 2018 (pas de suivi en 2019), l'état est médiocre en raison de fortes concentrations en carbone organique dissous.
Bactériologie médiocre en raison de pics d'entérocoques.</t>
  </si>
  <si>
    <t>Comme en 2018 (pas de suivi en 2019), l'état est moyen en raison de fortes concentrations en carbone organique dissous.
Bactériologie mauvaise en raison d'un pic d'entérocoques en septembre.</t>
  </si>
  <si>
    <t>Comme en 2018 (pas de suivi en 2019), le très bon état biologique est confirmé aussi bien par les indices diatomées que macroinvertébrés.</t>
  </si>
  <si>
    <t>Comme en 2018 (absence de suivis en 2019), malgré des composantes physicochimiques  qualifiées de moyennes en raison de fortes concentration en carbone organique, l'état biologique apparait très bon.</t>
  </si>
  <si>
    <t>Dernier suivi : 2019</t>
  </si>
  <si>
    <t>STEP Roumazières, barrages Lavaud et Mas-Chaban</t>
  </si>
  <si>
    <t>Station d'évaluation d'un ancien affluent de la Charente (la Treize) alimentant également le plan d'eau amont de Lavaud (la Guerlie)</t>
  </si>
  <si>
    <t>Validée EPTB</t>
  </si>
  <si>
    <t>Historique</t>
  </si>
  <si>
    <t>Absence fiche 2020</t>
  </si>
  <si>
    <t>05013900</t>
  </si>
  <si>
    <t>05021260</t>
  </si>
  <si>
    <t>05021645</t>
  </si>
  <si>
    <t>05024000</t>
  </si>
  <si>
    <t>05024300</t>
  </si>
  <si>
    <t>05024307</t>
  </si>
  <si>
    <t>05024312</t>
  </si>
  <si>
    <t>05015060</t>
  </si>
  <si>
    <t>AVIS sur le BILAN des résultats recueillis en 2021 dans le cadre du RECEMA Charente transmis à l'Agence de l'eau Adour-Garonne (SQE)</t>
  </si>
  <si>
    <t>Partenaire local RECEMA Charente 2021</t>
  </si>
  <si>
    <t>2.4-MCPA µg/L</t>
  </si>
  <si>
    <t>24D µg/L</t>
  </si>
  <si>
    <t>Boscalid µg/L</t>
  </si>
  <si>
    <t>Dinoterbe µg/L</t>
  </si>
  <si>
    <t>Ioxynil oc µg/L</t>
  </si>
  <si>
    <t>Mésotrione µg/L</t>
  </si>
  <si>
    <t>Métazachlo µg/L</t>
  </si>
  <si>
    <t>Pendiméth. µg/L</t>
  </si>
  <si>
    <t>Quinmerac µg/L</t>
  </si>
  <si>
    <t>Terbuthyl. µg/L</t>
  </si>
  <si>
    <t>05013680 - La Guirlande à VAUX-ROUILLAC</t>
  </si>
  <si>
    <t>05013900 - La Charente à St-Simeux</t>
  </si>
  <si>
    <t>05015060 - La Nouère à LINARS</t>
  </si>
  <si>
    <t>05024000 - La Charente à SAINT-SAVIOL</t>
  </si>
  <si>
    <t>05024300 - La Charente à SURIS</t>
  </si>
  <si>
    <t>1080 (1080)</t>
  </si>
  <si>
    <t>1210 (1210)</t>
  </si>
  <si>
    <t>2080 (2080)</t>
  </si>
  <si>
    <t>240 (240)</t>
  </si>
  <si>
    <t>NF ()</t>
  </si>
  <si>
    <t>1350 (1350)</t>
  </si>
  <si>
    <t>5600 (5600)</t>
  </si>
  <si>
    <t>05013210 - ri de Gensac - Gensac la Pallue (050GENSA)</t>
  </si>
  <si>
    <t>2100 (2100)</t>
  </si>
  <si>
    <t>2370 (2370)</t>
  </si>
  <si>
    <t>1280 (1280)</t>
  </si>
  <si>
    <t>2660 (2660)</t>
  </si>
  <si>
    <t>440 (440)</t>
  </si>
  <si>
    <t>11200 (11200)</t>
  </si>
  <si>
    <t>8200 (8200)</t>
  </si>
  <si>
    <t>15200 (15200)</t>
  </si>
  <si>
    <t>3620 (3620)</t>
  </si>
  <si>
    <t>7100 (7100)</t>
  </si>
  <si>
    <t>05021260 - ruisseau des Salles - Les Salles-Lavauguyon</t>
  </si>
  <si>
    <t>2670 (2670)</t>
  </si>
  <si>
    <t>05021645 - ruisseau de Brie - Champagnac-la-Rivière</t>
  </si>
  <si>
    <t>1580 (1580)</t>
  </si>
  <si>
    <t>2730 (2730)</t>
  </si>
  <si>
    <t>8400 (8400)</t>
  </si>
  <si>
    <t>1140 (1140)</t>
  </si>
  <si>
    <t>05023250 - Cibiou - Genouillé (les Rechez)</t>
  </si>
  <si>
    <t>05024307 - La Charente à SAINT-QUENTIN-SUR-CHARENTE (0000001B)</t>
  </si>
  <si>
    <t>1650 (1650)</t>
  </si>
  <si>
    <t>Les indices diatomiques observés en 2021 sont les plus bas observés depuis 2011 et indiquent une forte dégradation de la qualité physico-chimique de l’eau par rapport aux données de l’historique de suivi.
L’IBG-Équivalent possède une note correspondant aux valeurs historiques habituelles (perte de 1 point). La classe de qualité biologique déterminée par l’I2M2 reste médiocre, mais stable. La qualité de l’habitat et de l’eau reste problématique. Toutes les métriques ont chuté cette année, en particulier ASPT (dégradation de la qualité de l’eau), et le maintien de la note I2M2 a été permis seulement grâce à l’indice Shannon (meilleure répartition des taxons ubiquistes présents)
En raison du déclassement par les deux paramètres biologiques, la station présente un état biologique médiocre.</t>
  </si>
  <si>
    <t>Intégrée au suivi en 2020, cette station possède peu de valeurs antérieures. Les indices diatomiques sont en hausse par rapport à l’année précédente. L’IBD en 2021 définit à nouveau une classe de qualité bonne.
Le peuplement des macro-invertébrés n'a pas été étudié sur cette station.</t>
  </si>
  <si>
    <t>L'IBD s'inscrit dans les valeurs habituelles de l'historique de suivi, avec une note de 14,7.
La valeur de l’I2M2 est relativement stable dans le temps, confirmant le diagnostic sur le manque de diversité et de stabilité du milieu. La classe de qualité subit un déclassement (Médiocre) par rapport à l’an dernier. Cette classe oscille de part et d’autre du seuil (Moyen/Médiocre) et reste très inférieure aux classes établies avant le changement d’indice via l’IBG.
Suite au déclassement par l’I2M2, l’état biologique de la station est médiocre.</t>
  </si>
  <si>
    <t>Après une baisse en 2020, l'indice diatomique retrouve le niveau observé entre 2017 et 2019. Il indique une très bonne qualité du milieu.
La note I2M2 reste stable par rapport à l’année 2020. La classe de qualité biologique de 2021 est toujours en deçà des classes obtenues avant le changement de mode de calcul (passage de l’IBG à l’I2M2) et se maintient en Médiocre depuis trois ans. La note IBG-Équivalent de cette année est cohérente et reste basse vis-à-vis de toute la chronique (depuis 2011). La stabilité observée depuis 3 ans sur la note I2M2 confirme la dégradation de l’habitat et exclut une amélioration future sans changement hydromorphologique majeure.
L’I2M2 reste déclassant sur la station. Dans ces conditions, l'état biologique reste médiocre depuis 2019.</t>
  </si>
  <si>
    <t>Après une forte baisse en 2020, les deux indices diatomiques montrent une amélioration de la qualité de l’eau dans la gamme de la chronique historique.
L’indice I2M2 en 2021 subit une légère baisse mais reste conforme à la chronique historique. L’IBG perd deux points par rapport à l’année 2020, mais la note est stable vis-à-vis de la chronique qui varie de 14/20 à 17/20 selon les années. L’I2M2 conforte la station dans une Bonne classe de qualité biologique.
En 2021, l’état biologique est à nouveau bon. Le déclassement observé en 2018 ne semble donc être dû qu’aux conditions hydrologiques particulières qui ont impacté la station cette année-là.</t>
  </si>
  <si>
    <t>La valeur de l'IBD est équivalente à celle observée en 2019 et la plus haute observée depuis le début du suivi (2011). Elle définit une très bonne qualité d’eau, comme en 2019.
La station conserve la classe de qualité biologique Bonne observée depuis 2018. Bien que les notes I2M2 et IBG-Équivalent soient très légèrement inférieures, elles restent conformes à la chronique. Les bons résultats relevés sur cette station depuis 4 ans sont donc confirmés.
L'état biologique du Né – Pont à Brac est bon.</t>
  </si>
  <si>
    <t>Après une baisse en 2020, les indices diatomées sont équivalents à ceux observés en 2019. Globalement, les indices sont très variables selon les années de suivi, il y a juste un effet de seuil qui place la station en Bonne qualité cette année, alors que nous sommes proches des résultats de 2019.
Avec 17/20 l’IBG est d’un niveau équivalent aux valeurs historiques de la station. Il augmente d’un point par rapport à 2020. Le résultat de l’I2M2 a nettement augmenté (0,1 point) par rapport l’année dernière ce qui améliore la classe de qualité. L’I2M2 retrouve une note quasiment similaire à celle de 2019 et la classe de qualité repasse en Bonne. Il semble que seule la composition du peuplement soit de nature à limiter l’amélioration de l’I2M2 (Richesse faible). Une perturbation épisodique de l’habitat et un colmatage général par les minéraux fins, influencent probablement le peuplement.
En 2021, les deux paramètres biologiques s’accordent pour attribuer un état biologique bon à la station.</t>
  </si>
  <si>
    <t>La chronique historique montre une variabilité interannuelle de l'IBD assez importante (2,7 points pour l’IBD et 4,1 points pour l’IPS). Les indices obtenus en 2021 se trouve dans cette gamme : l'indice diatomique est proche des valeurs obtenues en 2015, 2017 et 2019.
Les résultats de la station sont très stables dans le temps, l’I2M2 est très régulier et possède une amplitude de ±0,0866. Le suivi de 2021 donne une note IBG-Équivalent similaire aux années précédentes. Les résultats peuvent être considérés comme robustes et la classe de qualité ne change pas, elle reste Moyenne depuis 4 ans.
L'état biologique reste moyen depuis le suivi réalisé en 2018.</t>
  </si>
  <si>
    <t>Pour mémoire, depuis 2019, la station de l’Ecly – les Viaudris a été déplacée en amont de la position habituelle suite à des ruptures d’écoulement.
L'indice diatomique est dans la gamme de la chronique observée depuis 2015 et indique une très bonne qualité du milieu. Les baisses de notes de 2018 et 2020 semblent être ponctuelles.
Cette année 2021 marque un changement important sur cette station. L’IBG-Equivalent est en très nette amélioration vis à vis de l’année 2020 avec une hausse de 5 points et retrouve son niveau d’avant 2017. L’I2M2 est également en hausse avec +0,06 points. Cette amélioration permet à la station de passer pour la première fois depuis 5 ans en classe de qualité Bonne pour les macroinvertébrés. Depuis 2018, la progression des métriques Indice Shannon, Polyvoltinisme et Ovoviviparité indique que la stabilité et l’équilibre du milieu s’améliorent nettement.
Les travaux d’aménagement du lit réalisés en 2019 pourraient en être la cause. Les quelques taxons sensibles, en effectif réduit dans l’assemblage, semblent avoir prospéré cette année, en particulier Isoperla sp. Cette amélioration globale reste à confirmer car la diversité (Richesse) et l’ASPT (polluosensibilité globale) tendent à stagner.
Contrairement aux années précédentes, l'état biologique est bon.</t>
  </si>
  <si>
    <t>En 2021, les indices diatomiques sont dans la gamme hautes des valeurs de l'historique de suivi (depuis 2011) et dans une classe de qualité très bonne.
L'IBG Équivalent augmente d’un point chaque année depuis 2018, mais il reste dans la gamme de valeurs historiques. La polluosensibilité est maximale mais la diversité taxonomique n’est que moyenne. L'indice I2M2 est en baisse par rapport aux deux dernières années mais reste similaire à 2018. Il maintient la classe de qualité en moyenne, conformément aux années précédentes.
Les résultats moyens observés depuis 2018 se confirment car l'I2M2 est à nouveau déclassant. L'état biologique du Né à la station Pont des Chintres est donc moyen.</t>
  </si>
  <si>
    <t>Les diatomées définissent, depuis 2019, une bonne qualité avec une note IBD de 16,2.
L'IBG-Équivalent a perdu un point par rapport aux années précédentes. L'I2M2 est en légère hausse et se rapproche de son niveau de 2019. Nous sommes probablement en présence de variations interannuelles sans changement significatif. Cette variation se faisant autour d’une valeur seuil entre deux classes, la station reste en classe Médiocre.
Suite à la dégradation par la note I2M2, le ru de Gensac présente un état biologique médiocre.</t>
  </si>
  <si>
    <t>Intégrée au suivi réalisé par l’EPTB Charentes en 2019, cette station possède peu d’antériorité. Cependant, l’IBD semble très stable sur les trois années de suivi. En 2021, il définit à nouveau une bonne qualité d’eau.
La note IBG Équivalent perd 2 points par rapport aux deux années antérieures (disparition de taxons polluosensibles). L'I2M2 est stable, similaire aux observations de 2019 et 2020. Il montre une perturbation physico-chimique de l’eau, ainsi qu'une urbanisation et une anthropisation directement liées à la situation de la station (zone urbaine).
Ces résultats donnent au Ruisseau de Saint Pierre un état biologique moyen.</t>
  </si>
  <si>
    <t>L'indice diatomique est de 16,9 et définit une bonne qualité.
La note IBG Équivalent est en diminution par rapport à 2020 mais reste meilleure que celle de 2019. L'I2M2 diminue légèrement, sans entrainer de déclassement, la classe de qualité se maintient en Moyenne. Les métriques mettent en évidence des perturbations récurrentes tant sur la qualité de l’eau que sur l’habitat.
Ces résultats donnent à la Vélude - Mosnac un état biologique moyen, avec un déclassement par l’I2M2.</t>
  </si>
  <si>
    <t>Les résultats de l’IBD sont assez stables sur la chronique historique, mais autour de la limite de classe entre la bonne et la très bonne qualité. En 2021, l’IBD indique une bonne qualité d’eau.
L’IBG a gagné quatre points par rapport à 2020, avec une note de 15/20. Cette valeur se place dans la moyenne des notes obtenues depuis 2016 pour cette station. La polluosensibilité du peuplement est très bonne. L’I2M2 a gagné 0,2 cette année. Il permet de gagner une classe de qualité et d’obtenir la classe de qualité Bonne.
L'état biologique de la Boëme à Nersac est bon.</t>
  </si>
  <si>
    <t>L'indice diatomique est plus élevé que les années précédentes et attribue une classe de qualité très bonne à la station.
L’IBG est parfaitement stable depuis trois années (17/20). L’I2M2 est légèrement descendu par rapport à l’année 2020 et perd une classe de qualité passant ainsi à une classe de qualité Bonne. Les valeurs de cet indice oscillent entre 2 classes de qualité, mais l’état biologique de la station est assez stable dans le temps.
L’état biologique de la station est Bon.</t>
  </si>
  <si>
    <t>L'indice diatomique est de 15,6 et est équivalent aux notes observées lors des deux années précédentes. Il permet de définir une bonne qualité.
L’IBG a perdu six points par rapport à 2020, et passe ainsi à 7/20. L’I2M2 a perdu 0,33 points. Il perd une classe de qualité et passe en mauvais état écologique. La polluosensibilité du peuplement est très mauvaise. Les résultats traduisent une forte dégradation du milieu.
Suite à la note de l'I2M2, l'état biologique de la station est mauvais.</t>
  </si>
  <si>
    <t>Le peuplement des diatomées n'a pas été étudié sur cette station.
L’IBG a gagné un point par rapport à 2020 mais il atteint tout juste la moyenne, avec 10/20. Cette valeur reste dans la moyenne de l’historique de suivi. L’I2M2 est en légère hausse par rapport à l’an dernier (gain de 0,08 point) et revient à la valeur de 2018. La classe de qualité reste médiocre.
L'état biologique de la Font Noire, défini par l’I2M2, est Médiocre.</t>
  </si>
  <si>
    <t>L’IBG a perdu cinq points par rapport à 2020. C’est la première année que cette valeur est si basse depuis le début du suivi en 2011 (absence de taxons polluosensibles). L’I2M2 a réduit de moitié (perte de 0,19 points). La station subit un déclassement de deux classes de qualité. La Touvre passe en qualité mauvaise.
L'état biologique de la Touvre à Relette, basé uniquement sur les peuplements de macro-invertébrés, est mauvais.</t>
  </si>
  <si>
    <t>En 2021, la valeur de l'IBD est la plus haute observée depuis les dix dernières années. Comme en 2017, elle indique une très bonne qualité d’eau.
La note de l’IBG est stable depuis trois ans avec une valeur de 15/20. L’I2M2 est en légère diminution par rapport à l’an dernier mais la classe de qualité (Bonne) est maintenue. Le milieu est très stable dans le temps.
L’Auge à Marcillac-Lanville est donc une station dont l'état biologique est bon. Le déclassement observé en 2018 semble donc être dû aux conditions hydrologiques particulières qui ont touché le bassin cette année-là.</t>
  </si>
  <si>
    <t>Le résultat de l'IBD indique une classe de qualité bonne ce qui est habituel sur cette station. Les résultats 2021 confirment que les très hautes valeurs observées en 2017 étaient exceptionnelles.
l’IBG a perdu un point par rapport à l’an dernier mais reste dans la moyenne interannuelle habituelle pour cette station. L’I2M2, quant à lui, est stable, permettant de maintenir le milieu en Bonne qualité biologique.
L'état biologique de l'Aume est donc bon.</t>
  </si>
  <si>
    <t>Les résultats de l'IBD montrent une dégradation de la qualité de l’eau depuis le dernier suivi réalisé en 2018. La qualité biologique passe de moyen à médiocre en 2021.
L’IBG a gagné deux points par rapport à la note obtenue en 2018 pour atteindre 16/20 ce qui constitue la meilleure note de la chronique. L’I2M2 perd un peu par rapport à 2018 et maintient une classe de qualité moyenne. Le fort déséquilibre structurel du peuplement, la richesse assez pauvre évoque un problème lié à la qualité de l’eau.
L'état biologique de la station du Ruisseau des Salles au niveau de Les-Salles-Lavauguyon est médiocre en raison du fort déclassement observé par le peuplement diatomique.</t>
  </si>
  <si>
    <t>Les résultats de l'IBD montrent une grande stabilité depuis le dernier suivi en 2018, avec une très bonne classe de qualité.
L’IBG perd quatre points par rapport à 2018 mais cette note reste très bonne (16/20). L’I2M2 est en légère baisse mais cela n’impacte pas la classe de qualité qui se maintient en Très bonne.
L'état biologique du ruisseau de Brie au niveau de Champagnac-la-Rivière est très bon pour les 2 paramètres biologiques.</t>
  </si>
  <si>
    <t>Les valeurs des indices diatomiques sont en hausse en comparaison aux deux années précédentes mais restent proches des valeurs observées en 2018. Les résultats moyens observés en 2019 semblent être exceptionnels.
Le résultat de l’IBG est en augmentation par rapport à 2020 mais reste dans l’ensemble de la chronique temporelle. L’I2M2 est légèrement meilleur cette année, et confirme le très bon état de cette station.
Les deux paramètres s’accordent pour donner un état biologique très bon à la station.</t>
  </si>
  <si>
    <t>L’IBD montre une nette amélioration de la qualité de l’eau après une grande période de stabilité et classe la station en très bonne qualité. Cependant l’augmentation de l’IPS est moindre.
L’IBG en hausse de 4 points par rapport à 2020, pour atteindre la note maximale. Le nombre de taxons contributifs est nettement supérieur à l’année passée, témoignant du fort potentiel d’accueil du cours d’eau pour les macroinvertébrés. L’I2M2 est en forte hausse et permet au cours d’eau de passer en classe de qualité Très Bonne. Classe similaire à celle obtenue avant la mise en place de l’I2M2.
L'état biologique du Son-Sonnette à Saint-Front est très bon pour les 2 paramètres biologiques.</t>
  </si>
  <si>
    <t>Les diatomées définissent une classe d'état très bonne et indiquent une amélioration de la qualité par rapport à l’année précédente.
L’IBG est semblable à celui de 2020. L’I2M2 est en légère hausse et maintient la classe de qualité bonne. L’outil diagnostique présente des pressions probables identiques à l’année précédente. Les indices sont stables depuis 3 ans.
L'I2M2 et l’IBD déterminent un bon état biologique.</t>
  </si>
  <si>
    <t>L’IBD reste stable par rapport à l’année 2020. Le peuplement diatomique indique une très bonne qualité d’eau.
Cette année l’IBG perd 2 points, pour atteindre la note de 18/20 qui reste une très bonne note. Cette note reste dans la moyenne de celles obtenues depuis 2016. L’I2M2 chute de 0,1 point par rapport à 2020, lui faisant perdre une classe qualité. Les deux indices présentent des valeurs habituelles pour cette station. La classe de qualité est Bonne.
Le Bandiat à Saint-Martial-de-Valette présente un état écologique bon.</t>
  </si>
  <si>
    <t>Les indices diatomiques sont dans la gamme basse des valeurs de la chronique historique tout en restant dans la classe de qualité bonne.
L’IBG gagne 2 points par rapport à 2020 pour prendre la valeur de 16/20. La polluosensibilité du peuplement est en légère hausse (groupe indicateur de 1 point plus haut). L’I2M2 est légèrement en baisse depuis deux ans. Il donne toutefois une classe de qualité identique aux années antérieures (Bonne). L’état biologique de la station est assez stable dans le temps. Dans le suivi historique, 2019 représente une année aux résultats plutôt favorables.
Le Cibiou à Lizant voit son état biologique se maintenir en bon. La dégradation observée en 2018 semble donc résulter des conditions hydrologiques particulières (fortes crues) de l’année.</t>
  </si>
  <si>
    <t>La note IBD de 2021 est équivalente aux notes observées sur la chronique historique.
L’IBG est très stable, avec une note de 16/20. L’I2M2 a gagné 0,05 point par rapport à l’étude précédente. Il donne toutefois une classe de qualité identique aux années antérieures (Bonne). L’état biologique de la station est assez stable dans le temps.
Les deux paramètres s’accordent pour maintenir l’état biologique du Cibiou – Genouillé (les Réchez) en bon.</t>
  </si>
  <si>
    <t>Les diatomées définissent une classe d'état bonne, et montre une amélioration de la classe de qualité par rapport aux années précédentes.
L’IBG-Équivalent a gagné trois points par rapport à l’an dernier et neuf points par rapport à 2019. Ce résultat est très encourageant, à voir sur le long terme. L’I2M2 est en légère baisse mais la classe de qualité reste tout de même identique, c’est-à-dire moyenne. Le nouveau positionnement de la station explique très certainement les résultats de ces deux dernières années vis-à-vis de ceux de 2019.
Dans ces conditions, l'état biologique de la Treize en amont du barrage de Lavaud est moyen.</t>
  </si>
  <si>
    <t>La note IBD de 2021 est dans la gamme de l’historique de suivi. Les notes IBD varient entre une bonne et une très bonne classe de qualité depuis 2015.
L’année 2020 avait montré une amélioration significative de la note par rapport à 2019. En 2021, l’I2M2 est très stable, permettant de maintenir la classe de qualité en Moyenne. Toutefois, l’IBG-Équivalent présente une baisse de 2 points liée à la disparition de deux niveaux de groupe indicateur. La forte baisse de la métrique ASPT (-0,17) cette année va dans le même sens. L’état général de la station reste tout de même moyen, avec une instabilité beaucoup trop forte. D’ailleurs, même si l’I2M2 reste stable avec 2020, les 5 métriques constitutives sont très variables d’une année sur l’autre.
Suite à la note de l'I2M2, l'état biologique de la station est moyen en 2021.</t>
  </si>
  <si>
    <t>Sur 303 molécules recherchées, 5 sont quantifiées sur cette station, et aucune ne dépasse le seuil de potabilité (0,1µg/l). Les molécules quantifiées sont cependant plus nombreuses que l'année précédente.</t>
  </si>
  <si>
    <t>Sur 303 molécules recherchées, 9 sont quantifiées sur cette station, dont 2 avec dépassement du seuil de potabilité (0,1µg/l) : l'AMPA et le metolaClESA. La concentration maximale est mesurée sur l'AMPA en juin (0,19µg/l).</t>
  </si>
  <si>
    <t>Sur 303 molécules recherchées, 7 sont quantifiées sur cette station, dont 3 avec dépassement du seuil de potabilité (0,1µg/l) : le glyphosate, l'AMPA et le metolaClESA. La concentration maximale est mesurée sur le glyphosate en juin (0,24µg/l).</t>
  </si>
  <si>
    <t>Sur 303 molécules recherchées, 7 sont quantifiées sur cette station, dont 4 avec dépassement du seuil de potabilisation (0,1µg/l) : chlortoluron, diméthomorphe, atrazine déisopropyl déséthyl et metolClESA. La concentration maximale est mesurée sur le chlortoluron en novembre (0,74µg/l). Les molécules quantifiées sont moins nombreuses que l'année précédente, cependant les molécules dépassant le seuil de potabilité sont plus nombreuses.</t>
  </si>
  <si>
    <t>Sur 303 molécules recherchées, 7 sont quantifiées au moins une fois, dont 1 dépassant le seuil de potabilité (0,1µg/l) : atrazine déisopropyl déséthyl en novembre (0,12µg/l).
Les molécules quantifiées et en dépassement de seuil de potabilité sont moins nombreuses que l'année précédente.</t>
  </si>
  <si>
    <t xml:space="preserve">Sur 303 molécules recherchées, 13 sont quantifiées au moins une fois, dont 4 dépassent le seuil de potabilité (0,1µg/l) : l'AMPA,  le métolachlor ESA, le métolachlore et le glyphosate. La concentration maximale est mesurée sur l'AMPA en novembre (0,2µg/l). Les molécules dépassant le seuil de potabilité sont plus nombreuses que l'année précédente. </t>
  </si>
  <si>
    <t>Sur 303 molécules recherchées, 16 sont quantifiées sur cette station, dont 6 avec dépassement du seuil de potabilité (0,1µg/l) : metolClESA, AMPA, glyphosate, metolClOXA, métobromuron et quinmerac. Plus de molécules sont quantifiées, celles présentant des dépassements du seuil de potabilité sont au même nombre que l'année précédente. La concentration maximale est mesurée sur le MetolClESA en juin (1,2µg/l).</t>
  </si>
  <si>
    <t>Sur 303 molécules recherchées, 16 sont quantifiées sur cette station, dont 6 avec dépassement du seuil de potabilité (0,1µg/l) : metolClESA, glyphosate, AMPA,  metolClOXA, métobromuron et quinmerac. 
Les molécules quantifiées et en dépassement de seuil de potabilité sont plus nombreuses que l'année précédente. La concentration maximale est mesurée sur le MetolClESA en juin (1,0µg/l).</t>
  </si>
  <si>
    <t>Sur 303 molécules recherchées, 14 sont quantifiées sur cette station, dont 3 avec dépassement du seuil de potabilité (0,1µg/l) : metolClESA, metolClOXA (produits de dégradation du métolachlore) et métobromuron. Les molécules quantifiées et en dépassement de seuil de potabilité sont plus nombreuses que l'année précédente. La concentration maximale est mesurée sur le metolClESA en juin (1,5µg/l).</t>
  </si>
  <si>
    <t>Sur 303 molécules recherchées, 5 sont quantifiées sur cette station, dont 1 avec dépassement du seuil de potabilité(0,1µg/l) : metolaClESA en novembre  (0,29µg/l). Les molécules quantifiées et en dépassement de seuil de potabilité sont moins nombreuses que l'année précédente.</t>
  </si>
  <si>
    <t>Sur 303 molécules recherchées, 6 sont quantifiées sur cette station, dont 2 avec dépassement du seuil de potabilité (0,1µg/l) : metolClESA et metolClOXA. La concentration maximale est mesurée sur le metolClESA en juin (0,44µg/l).
Les molécules quantifiées et en dépassement de seuil de potabilité sont moins nombreuses que l'année précédente.</t>
  </si>
  <si>
    <t>Sur 303 molécules recherchées, 17 sont quantifiées sur cette station, dont 4 avec dépassement du seuil de potabilité (0,1µg/l) : metolaClESA, metolClOXA, métolachlore et alachlore ESA. La concentration maximale est mesurée sur le metolaClESA en novembre (0,44µg/l).</t>
  </si>
  <si>
    <t>Sur 303 molécules recherchées, 6 sont quantifiées sur cette station, dont 1  dépasse le seuil de potabilité (0,1µg/l) : il s'agit d'un des dérivés du métolachlore, le metolClESA. La concentration maximale est mesurée sur le metolClESA en juin (0,32µg/l). Les molécules en dépassement de seuil de potabilité sont moins nombreuses que l'année précédente.</t>
  </si>
  <si>
    <t>Sur 303 molécules recherchées, 3 sont quantifiées sur cette station, dont 1  dépasse le seuil de potabilité (0,1µg/l) : il s'agit d'un des dérivés du métolachlore, le metolClESA. La concentration maximale est mesurée sur le metolClESA en novembre (0,30µg/l).</t>
  </si>
  <si>
    <t>Sur 303 molécules recherchées, 7 sont quantifiées sur cette station, dont 2 avec dépassement du seuil de potabilisation (0,1µg/l) : metolaClESA et alaClESA. La concentration maximale est mesurée sur le metolClESA en novembre (0,89µg/l). Les molécules en dépassement de seuil de potabilité sont moins nombreuses que l'année précédente.</t>
  </si>
  <si>
    <t>Sur 303 molécules recherchées, 6 sont quantifiées sur cette station, dont 1 seule avec dépassement du seuil de potabilité (0,1µg/l) : un métabolite du metolachlore, le metolClESA, dont la concentration maximale est mesurée en novembre (0,20µg/l). Les molécules quantifiées sont plus nombreuses que l'année précédente.</t>
  </si>
  <si>
    <t>Sur 303 molécules recherchées, 5 sont quantifiées sur cette station, dont 2 avec dépassement du seuil de potabilité (0,1µg/l) : il s'agit de 2 métabolites du metolachlore : metolClESA et metolClOXA. La concentration maximale est mesurée sur le MetolClESA en juin (0,47µg/l). Les molécules quantifiées sont moins nombreuses que l'année précédente, et les molécules dépassant le seuil de potabilité sont les mêmes.</t>
  </si>
  <si>
    <t>La Charente à St-Simeux</t>
  </si>
  <si>
    <t>La Nouère</t>
  </si>
  <si>
    <t xml:space="preserve"> le ruisseau des Salles au niveau de Les-Salles-Lavauguyon</t>
  </si>
  <si>
    <t>le ruisseau de Brie au niveau de Champagnac-la-Rivière</t>
  </si>
  <si>
    <t>La Charente à Suris</t>
  </si>
  <si>
    <t>La Charente à Saint-Saviol</t>
  </si>
  <si>
    <t>La Charente au pont de Sansac</t>
  </si>
  <si>
    <t>La Treize - amont du barrage de Lavaud (ruisseau secondaire)</t>
  </si>
  <si>
    <t>État bon à très bon sur l'ensemble des paramètres recherchés pour la physico-chimie. 
Bactériologie de qualité médiocre en raison de présence d'E.coli et d'entérocoques.</t>
  </si>
  <si>
    <t>05005595</t>
  </si>
  <si>
    <t>05006050</t>
  </si>
  <si>
    <t>05005290</t>
  </si>
  <si>
    <t>La Belle à Celles-sur-Belle</t>
  </si>
  <si>
    <t>L'Argentière à St-Martin les Melle</t>
  </si>
  <si>
    <t>La Somptueuse à Sompt</t>
  </si>
  <si>
    <t>Nouvellement intégrée au suivi, cette station ne possède pas de chronique historique pour les diatomées et les macroinvertébrés.
En 2021, l’IBD est nettement inférieur à celui de 2020. Avec 13,3 il indique une qualité moyenne du milieu.
Par rapport à l’année 2020, l’IBG-Équivalent gagne un point en raison d’une meilleure diversité. L’I2M2 augmente de 0,08 point ce qui est significatif mais maintient la station en classe de qualité Bonne. Les résultats de macroinvertébrés sont plutôt stables, ce qui sera à confirmer par les suivis futurs.
L’état biologique est déclassé en moyenne du fait d’un déclassement par les diatomées.</t>
  </si>
  <si>
    <t>Les diatomées définissent une très bonne qualité comme tous les ans depuis le début du suivi, en 2018.
La note IBG est stable et conforme à l’historique. L’I2M2 est lui aussi très stable avec une valeur qui maintient la classe de qualité Bonne. 2018 reste la seule année où un déclassement a été observé. La stabilité de la note I2M2 depuis trois ans laisse penser que 2018 était une année particulière. Il est à noter que l’outil diagnostique présente des diagrammes très similaires à l’année 2020.
Le ruisseau de Rhy présente donc un état biologique qui se stabilise en Bon.</t>
  </si>
  <si>
    <t>Les diatomées définissent une classe d'état très bonne comme lors des derniers suivis.
L’IBG-Équivalent est stable et reste à 9/20. Même si l’I2M2 est en légère augmentation (+ 0,04 point), la station reste en mauvaise qualité. L’ensemble des métriques sont quasiment identiques à l’année 2020 où aucun colmatage n’avait été observé.
Dans ces conditions, l'état biologique de l'Argentière à Saint-Martin-lès-Melle est dégradé par les macroinvertébrés. L’état biologique est mauvais.</t>
  </si>
  <si>
    <t>La note IBD détermine une classe de qualité biologique bonne et se situe dans la gamme de la chronique historique.
L’IBG-Équivalent a perdu 2 points par rapport au suivi effectué en 2020 en raison de la perte d’un niveau de groupe indicateur et d’un taxon sur la variété taxonomique. Par contre, l’I2M2 est en nette augmentation (+ 0,22 points), ce qui améliore la classe de qualité. L’amélioration de la richesse et de l’indice Shannon expliquent cette amélioration.
Les deux paramètres s’accordent pour définir l'état biologique de la Belle à Celles-sur-Belles comme bon.</t>
  </si>
  <si>
    <t>État bon à très bon sur l'ensemble des paramètres recherchés. Concentration et taux de saturation en oxygène en dessous du seuil de bon état ponctuellement en octobre 2021.</t>
  </si>
  <si>
    <r>
      <rPr>
        <sz val="11"/>
        <color rgb="FF002060"/>
        <rFont val="Times New Roman"/>
        <family val="1"/>
      </rPr>
      <t>Commentaire uniquement sur le complément bactériologique.</t>
    </r>
    <r>
      <rPr>
        <sz val="11"/>
        <color rgb="FF7030A0"/>
        <rFont val="Times New Roman"/>
        <family val="1"/>
      </rPr>
      <t xml:space="preserve">
</t>
    </r>
    <r>
      <rPr>
        <sz val="11"/>
        <color rgb="FF002060"/>
        <rFont val="Times New Roman"/>
        <family val="1"/>
      </rPr>
      <t>Bactériologie de mauvaise qualité en raison d'entérocoques présents toute l'année. Stabilité par rapport à l'année précédente.</t>
    </r>
  </si>
  <si>
    <t>Etat écologique physicochimique moyen en raison d'altération du bilan oxygène (de faibles concentrations en taux de saturation en oxygène) et de concentrations importantes de nutriments (nitrates). L'ensemble reste assez stable comparativement à l'année précédente, même s'il est à noter une augmentation des concentrations en nitrates et une diminution des concentrations en phosphore total.
Bactériologie de mauvaise qualité en raison d'entérocoques toute l'année. Les concentrations en E.coli ont diminué, amélioration par rapport à l'année précédente.</t>
  </si>
  <si>
    <t>État écologique physicochimique moyen en raison d'une augmentation des concentrations en nitrates, ce qui fait basculer l'état par rapport à l'année précédente.
Bactériologie dégradée en mauvaise qualité par les entérocoques.</t>
  </si>
  <si>
    <t>État écologique physicochimique bon, comme l'année précédente.
Bactériologie dégradée en mauvaise qualité par les entérocoques.</t>
  </si>
  <si>
    <t>État écologique physicochimique moyen en raison de concentration et taux de saturation en oxygène faibles. Stabilité par rapport à l'année précédente.
Bactériologie de mauvaise qualité en raison de concentrations en entérocoques importantes, mais moins fréquement que l'année précédente : amélioration.</t>
  </si>
  <si>
    <t>État écologique physicochimique bon, comme les années précédentes.
Bactériologie de mauvaise qualité en raison de concentrations en entérocoques importantes : stabilité par rapport à l'année précédente.</t>
  </si>
  <si>
    <t>Sur les 6 séries de mesures initialement programmées, 3 n'ont pas pu être réalisées en raison de rupture d'écoulement (de septembre à novembre)</t>
  </si>
  <si>
    <t>Commentaire uniquement sur le complément bactériologique.
Bactériologie de mauvaise qualité en raison de concentrations élevées en entérocoques ainsi qu'en E. coli. Dégradation par rapport à l'année précédente.</t>
  </si>
  <si>
    <t>Commentaire uniquement sur le complément bactériologique.
Bactériologie de qualité moyenne, nette diminution des concentrations en entérocoques. Amélioration par rapport à l'année précédente.</t>
  </si>
  <si>
    <t>Commentaire uniquement sur le complément bactériologique.
Bactériologie de qualité médiocre, diminution des concentrations pour les deux paramètres bactério. Amélioration par rapport à l'année précédente.</t>
  </si>
  <si>
    <t>Commentaire uniquement sur le complément bactériologique.
Bactériologie de mauvaise qualité, en raison notament d'un pic des concentrations en entérocoques, mais nette diminution globale des concentrations pour les deux paramètres bactériologiques. Amélioration par rapport à l'année précédente.</t>
  </si>
  <si>
    <t>Commentaire uniquement sur le complément bactériologique.
Bactériologie de qualité moyenne en raison des concentrations en E. coli et entérocoques : amélioration par rapport à l'année précédente.</t>
  </si>
  <si>
    <t>État écologique physicochimique mauvais : fortes concentrations en phosphore total et en orthophosphates, et déclassement également liés aux paramètres nitrites, nitrates, concentration et taux de stauration en oxygène dissous. Dégradation par rapport à l'année précédente.</t>
  </si>
  <si>
    <t>État écologique physicochimique mauvais en raison de phosphore et d'orthophosphates en excès. Concentrations en nitrites et nitrates dépassant également le seuil de bon état. Légère amélioration du bilan oxygène passant de médiocre à moyen en raison  des concentrations et du taux de saturation en oxygène dissous ainsi que du carbone organique dissous.</t>
  </si>
  <si>
    <t xml:space="preserve">État écologique physicochimique médiocre en raison du taux de saturation en oxygène faible. Dégradation par rapport à l'année précédente. Concentration en oxygène dissous également faibles et concentrations de nitrates élevées. </t>
  </si>
  <si>
    <t>L'état écologique physicochimique reste moyen en raison de concentrations en nitrates importantes : stabilité par rapport à l'année précédente.</t>
  </si>
  <si>
    <t>Sur 12 séries de mesures annuelles initialement programmées, 7 n'ont pas pu être réalisées en raison de rupture d'écoulement (de juin à décembre)</t>
  </si>
  <si>
    <t>Bon état écologique physicochimique : stabilité par rapport aux années précédentes.
Bactériologie de mauvaise qualité en raison de fortes concentrations en entérocoques ainsi qu'en E. coli : dégradation par rapport à lannée précédente.</t>
  </si>
  <si>
    <t>État écologique physicochimique moyen en raison du bilan oxygène (oxygène dissous et taux de saturation en oxygène) : stabilité par rapport à l'année précédente, même si on remarque une légère augmentation des concentrations et du taux de saturation en oxygène.
Bactériologie de mauvaise qualité essentiellement en raison de concentrations élevées en entérocoques (très forte concentration enregistrée en novembre) : dégradation par rapport à l'année précédente.</t>
  </si>
  <si>
    <t>État écologique physicochimique bon : situation stable par rapport à l'année précédente.
Bactériologie de mauvaise qualité en raison essentiellement d'un pic d'entérocoques, les résultats semblent cependant s'améliorer par rapport à l'année précédente.</t>
  </si>
  <si>
    <t>Comme l'année précédente, état écologique physicochimique bon.
Bactériologie de mauvaise qualité en raison de concentrations d'E. coli et d'entérocoques élevées : stabilité par rapport à l'année précédente.</t>
  </si>
  <si>
    <t>Dans la continuité de l'année précédente aucun pic de macropolluants minéraux ou organiques (orthophosphates, phosphore total, ammonium, nitrites, etc.) n'a été enregistré. Stabilité par rapport à l'année précédente.
La bactériologie reste de mauvaise qualité en raison de concentrations élevées en E. coli et entérocoques, mais en légère amélioration par rapport à l'année précédente.</t>
  </si>
  <si>
    <t>État écologique physicochimique bon : situation stable par rapport aux années précédentes.
Bactériologie de qualité moyenne, diminution des concentrations pour les deux paramètres bactériologiques : amélioration par rapport à l'année précédente.</t>
  </si>
  <si>
    <t>Comme l'année précédente, état écologique physicochimique bon.
Bactériologie de bonne qualité, très faibles concentrations tout au long de l'année pour les deux paramètres bactériologiques : situation en amélioration par rapport à l'année précédente.</t>
  </si>
  <si>
    <t>Diminution des concentrations en nitrates : amélioration par rapport à l'année précédente.
Bactériologie de mauvaise qualité en raison de concentrations importantes d'entérocoques.</t>
  </si>
  <si>
    <t>État écologique physicochimique médiocre en raison de la concentration et du taux de saturation en oxygène faibles révélant une pression organique importante : situation stable par rapport aux années précédentes.
Bactériologie de qualité médiocre en raison de concentrations élevées en entérocoques et en E. coli : stable par rapport à l'année précédente.</t>
  </si>
  <si>
    <t>Taux de saturation en oxygène en augmentation, et concentrations en nitrates en diminution : amélioration par rapport à l'année précédente.
Bactériologie de mauvaise qualité en raison notamment de concentrations élevées d'entérocoques : stable par rapport à l'année précédente.</t>
  </si>
  <si>
    <t>État écologique physicochimique bon, comme l'année précédente.
Bactériologie de mauvaise qualité en raison notamment de concentrations élevées d'entérocoques : stable par rapport à l'année précédente.</t>
  </si>
  <si>
    <t>État écologique physicochimique bon, augmentation des concentrations et taux de saturation en oxygène : amélioration par raport à l'année précédente.
Bactériologie de mauvaise qualité en raison de concentrations élevées en entérocoques et en E. coli, notamment en septembre, dégradation par rapport à l'année précédente.</t>
  </si>
  <si>
    <t>Retour en bon état pour les paramètres phosphore total et orthophosphates par rapport à l'année précédente. Pics de concentrations pour les nitrites et l'ammonium, qui n'impacte pas l'état global de la station.
 Bactériologie de mauvaise qualité en raison de pics d'entérocoques : stabilité par rapport à l'année précédente.</t>
  </si>
  <si>
    <t>Concentrations toujours élevées en carbone organique dissous : stabilité par rapport à l'année précédente.
Bactériologie de qualité médiocre en raison d'un pic d'E. coli en mai : amélioration par rapport à l'année précédente.</t>
  </si>
  <si>
    <t>État écologique physicochimique bon : situation stable par rapport à lannée précédente.
Bactériologie de qualité moyenne, diminution des concentrations pour les deux paramètres bactériologiques : amélioration par rapport à l'année précédente.</t>
  </si>
  <si>
    <t>Comme l'année précédente, bon état écologique physicochimique.
Bactériologie de mauvaise qualité en raison de concentrations d'E. coli et d'entérocoques élevées : stabilité par rapport à l'année précédente.</t>
  </si>
  <si>
    <t>Augmentation des concentrations en carbone organique dissous, entrainant une dégradation de l'état écologique physicochimique de bon à moyen par rapport à l'année précédente. 
Bactériologie de mauvaise qualité en raison de fortes concentrations aussi bien en E. coli qu'en entérocoques : stabilité par rapport à l'année précédente.</t>
  </si>
  <si>
    <t>Comme l'année précédente, bon état écologique physicochimique.
Bactériologie de mauvaise qualité en raison de concentrations élevées en E.coli et entérocoques.</t>
  </si>
  <si>
    <t>Amélioration de l'état écologique physicochimique en raison des diminutions des concentrations en orthophosphates, phosphore total et en nitrates par rapport aux années précédentes.
Bactériologie de mauvaise qualité en raison de pics d'entérocoques en juin et septembre.</t>
  </si>
  <si>
    <t>Nouveau suivi en 2021
Les paramètres de l'état écologique physicochimique semblent en bon état.
Bactériologie de qualité moyenne en raison des concentrations en E. coli notamment.</t>
  </si>
  <si>
    <t>Nouveau suivi en 2021
Les paramètres de l'état écologique physicochimique semblent en bon état. 
Bactériologie de mauvaise qualité en raison d'un pic d'entérocoques en juin.</t>
  </si>
  <si>
    <t>Nouveau suivi en 2021
Les paramètres de l'état écologique physicochimique semblent en bon état.
Bactériologie de qualité moyenne en raison d'un pic d'E. coli en mars.</t>
  </si>
  <si>
    <t>Commentaire uniquement sur le complément bactériologique.
Bactériologie de qualité  médiocre en raison des concentrations en E. coli et entérocoques. Stabilité par rapport à l'année précédente.</t>
  </si>
  <si>
    <t>Etat écologique physicochimique moyen en raison notamment du carbone organique dissous : stabilité par rapport à l'année précédente.
Bactériologie de mauvaise qualité en raison de fortes concentrations d'entérocoques.
Dégradation par rapport à l'année précédente.</t>
  </si>
  <si>
    <t>1  série de mesures n'a pas pu être réalisée en raison de rupture d'écoulement (septembre)</t>
  </si>
  <si>
    <t>2 séries de mesures n'ont pas pu être réalisées en raison de rupture d'écoulement (septembre et novembre)</t>
  </si>
  <si>
    <t>Aucune photo de la station en 2021</t>
  </si>
  <si>
    <t>État écologique mauvais dans sa composante hydrobiologique comme l'année précédente : stabilité.</t>
  </si>
  <si>
    <t>État écologique hydrobiologique bon révélé par les macroinvertébrés : les diatomées classent quant à elles la station en très bon comme les années précédentes.
Les différents indices biologiques semblent stables dans le temps.</t>
  </si>
  <si>
    <t>État écologique bon dans ses composantes physicochimiques générales et hydrobiologiques.
Des pressions concernant 13 molécules de pesticides ou produits de dégradation, dont 4 dépassant le seuil de potabilité de la ressource.</t>
  </si>
  <si>
    <t>Bon état vis-à-vis des macropolluants. Des pressions concernant 7 molécules de pesticides ou produits de dégradation, dont 1 dépassant le seuil de potabilité de la ressource.</t>
  </si>
  <si>
    <t>État médiocre concernant le bilan en oxygène (taux de saturation et concentration en oxygène) avec des valeurs déclassantes plus nombreuses  que l'année précédente.
Bactériologie de mauvaise qualité en raison de pics d'E. coli et d'entérocoques : stabilité par rapport à l'année précédente</t>
  </si>
  <si>
    <t>L'hydrobiologie semble globalement stable en état moyen, mais les indices étudiés révèlent des variations inportantes des paramètres d'une année sur l'autre (mais qui ne s'observe pas sur la note globale).
Le bilan en oxygène est toujours en état médiocre (concentration et taux de saturation en oxygène).</t>
  </si>
  <si>
    <t>Etat écologique physicochimique moyen en raison de désoxygénation du milieu et de fortes concentrations en nitrates.
Mauvaise qualité bactériologique.</t>
  </si>
  <si>
    <r>
      <rPr>
        <sz val="11"/>
        <color rgb="FF002060"/>
        <rFont val="Times New Roman"/>
        <family val="1"/>
      </rPr>
      <t>État écologique physicochimique moyen en raison de concentrations importantes de nutriments (nitrites, nitrates, phosphore et orthophosphates pouvant provenir de rejets d'assainissement) : dégradation par rapport à l'année précédente avec déclassement par les nitrites, mais stabilité globale de l'état de la station par rapport à l'année précédente.</t>
    </r>
    <r>
      <rPr>
        <sz val="11"/>
        <color rgb="FF7030A0"/>
        <rFont val="Times New Roman"/>
        <family val="1"/>
      </rPr>
      <t xml:space="preserve">
</t>
    </r>
    <r>
      <rPr>
        <sz val="11"/>
        <color rgb="FF002060"/>
        <rFont val="Times New Roman"/>
        <family val="1"/>
      </rPr>
      <t>Bactériologie de mauvaise qualité en raison de présence importante quasiment toute l'année d'entérocoques : amélioration par rapport à l'année précédente (diminution globale des concentrations pour les deux paramètres, plus marquée pour E. coli).</t>
    </r>
  </si>
  <si>
    <t>Etat médiocre pour la biologie : plus basse note de l'IBD depuis 2011. L'ensemble des indices indiquent une dégradation de la qualité de l'eau.
Concernant les macropolluants, ce sont les fortes concentrations en nutriments qui stabilisent la station en état moyen. Mauvaise qualité bactériologique.</t>
  </si>
  <si>
    <t>En dépit d'une amélioration des concentrations en phosphore total et en orthophosphates pour les macropolluants, l'indice biologique est dégradé en médiocre par l'I2M2, qui diminue par rapport à l'année précédente.</t>
  </si>
  <si>
    <t>État écologique physicochimique moyen : la situation vis-à-vis du carbone organique reste dégradée. Les concentrations et le taux de saturation en oxygène sont en hausse par rapport à l'année précédente. Stabilité globale par rapport à l'année précédente.
Bactériologie de mauvaise qualité : dégradation par rapport à l'année précédente avec des valeurs déclassantes pour les entérocoques.</t>
  </si>
  <si>
    <t>Etat écologique biologique médiocre, et état écologique physicochimique moyen (bilan de l'oxygène). Stabilité par rapport aux années précédentes. Mauvaise qualité bactériologique.</t>
  </si>
  <si>
    <t>Dégradation de l'état écologique physicochimique en moyen liée à une augmentation des concentrations en nitrates.
Mauvaise qualité bactériologique.</t>
  </si>
  <si>
    <t>État écologique bon dans ses composantes physicochimiques générales et hydrobiologiques. L'indice diatomée indique une amélioration de la qualité de l'eau par rapport à 2020, dans la gamme de la chronique historique.</t>
  </si>
  <si>
    <t>État écologique bon dans ses composantes physicochimiques générales et hydrobiologiques : stablilité par rapport aux années précédentes.
Mauvaise qualité bactériologique : dégradation par rapport à l'année précédente.</t>
  </si>
  <si>
    <t>Commentaire uniquement sur le complément bactériologique.
Bactériologie de mauvaise qualité en raison d'entérocoques en grande quantité : stabilité par rapport à l'année précédente</t>
  </si>
  <si>
    <t>État écologique physicochimique déclassé en moyen par sa composantes physicochimique, mais légère amélioration de la composante biologique qui classe la station en bon état : légère amélioration par rapport à l'année précédente.</t>
  </si>
  <si>
    <t>État écologique physicochimique bon, comme l'année précédente.
Bactériologie de mauvaise qualité en raison de concentrations en entérocoques importantes en juin : dégradation par rapport à l'année précédente.</t>
  </si>
  <si>
    <t>Composante physicochimique bonne et amélioration de l'état écologique hydrobiologique passant de moyen à bon.</t>
  </si>
  <si>
    <t>Comme l'année précédente, malgré une composante physicochimique générale bonne, l'état écologique hydrobiologique reste inchangé (moyen) par rapport à l'année précédente, avec une légère dégradation de l'I2M2.</t>
  </si>
  <si>
    <t>Commentaire uniquement sur le complément bactériologique.
Bactériologie de mauvaise qualité en raison de concentrations élevées en entérocoques et E. coli.</t>
  </si>
  <si>
    <t>Mauvaise qualité bactériologique : dégradation par rapport à l'année précédente.</t>
  </si>
  <si>
    <t>État dégradé en mauvais en raison de concentrations en matières phosphorées qui semblent tracer des impacts de rejets d'eaux usées.
Un plus grand nombre de pesticides est quantifié sur la station par rapport à l'année précédente, avec le même nombre de substances dépassant le seuil de potabilité.</t>
  </si>
  <si>
    <t>État dégradé en mauvais en raison de concentrations en matières phosphorées qui semblent tracer des impacts de rejets d'eaux usées.
Un plus grand nombre de pesticides est quantifié et dépasse le seuil de potabilité par rapport à l'année précédente.</t>
  </si>
  <si>
    <t>État dégradé en médiocre en raison du bilan oxygène, avec des  concentrations et un taux de saturation en oxygène faibles.
Un plus grand nombre de pesticides est quantifié et dépasse le seuil de potabilité par rapport à l'année précédente.</t>
  </si>
  <si>
    <t>La physicochimie soutenant l'état écologique reste moyenne : stabilité par rapport à l'année précédente.
Un plus grand nombre de pesticides est quantifié mais il est à noter qu'aucune substance ne dépasse le seuil de potabilité.</t>
  </si>
  <si>
    <r>
      <rPr>
        <sz val="11"/>
        <color rgb="FF002060"/>
        <rFont val="Times New Roman"/>
        <family val="1"/>
      </rPr>
      <t>L'état écologique physicochimique reste moyen en raison  de concentrations et d'un taux de saturation en oxygène faibles, ainsi que de concentrations déclassantes en nitrites et en ammonium. Situation stable par rapport à l'année précédente.</t>
    </r>
    <r>
      <rPr>
        <sz val="11"/>
        <color rgb="FF7030A0"/>
        <rFont val="Times New Roman"/>
        <family val="1"/>
      </rPr>
      <t xml:space="preserve">
</t>
    </r>
    <r>
      <rPr>
        <sz val="11"/>
        <color rgb="FF002060"/>
        <rFont val="Times New Roman"/>
        <family val="1"/>
      </rPr>
      <t>Bactériologie de mauvaise qualité en raison de concentrations importantes d'entérocoques, stabilité par rapport à l'année précédente.</t>
    </r>
  </si>
  <si>
    <t>Comme l'anné précédente, l'état écologique physicochimique est moyen en raison de la dégradation du bilan oxygène, et l'état écologique hydrobiologique est médiocre.</t>
  </si>
  <si>
    <t>État écologique bon dans sa composante physicochimique générale : situation stable par rapport aux années précédentes.
Un moins grand nombre de pesticides est quantifié mais un plus grand nombre dépasse le seuil de potabilité par rapport à l'année précédente.</t>
  </si>
  <si>
    <t>La composante physicochimique de l'état écologique est en légère amélioration avec une augmentation du taux de concentration en oxygène, et la composante hydrobiologique est stable par rapport à l'année précédente, en état moyen.</t>
  </si>
  <si>
    <t>Présence de pesticides en eaux brutes avec quantification de 9 molécules de pesticides ou produits de dégradation, dont 2 dépassant le seuil de potabilité.</t>
  </si>
  <si>
    <t>État écologique bon, aussi bien dans sa composante physicochimique globale qu'hydrobiologique.</t>
  </si>
  <si>
    <t>Présence de pesticides en eaux brutes avec quantification de 7 molécules de pesticides ou produits de dégradation, dont 3 dépassant le seuil de potabilité.</t>
  </si>
  <si>
    <t>Dégradation de l'état écologique en moyen dû à la baisse de l'indice biologique diatomée.</t>
  </si>
  <si>
    <t>En dépit d'un bon état physicochimique sur la station, l'état biologique est dégradé en mauvais en raison d'un déclassement de l'I2M2, traduisant une forte dégradation du milieu par rapport à l'année précédente.</t>
  </si>
  <si>
    <t>Qualité bactériologique moyenne : amélioration par rapport à l'année précédente, avec une nette diminution des concentrations en entérocoques.</t>
  </si>
  <si>
    <t>La situation de la station vis-à-vis de l'état physicochimique soutenant la biologie est stable. Les indices hydrobiologiques maintiennent la station en état médiocre, mais sont en légère amélioration.</t>
  </si>
  <si>
    <t>En dépit d'un bon état physicochimique sur la station, l'état biologique est dégradé en mauvais en raison d'un déclassement de l'I2M2, traduisant une forte dégradation du milieu par rapport à l'année précédente (déclassement de deux classes de qualité).</t>
  </si>
  <si>
    <t>Présence de pesticides en eaux brutes avec quantification de 5 molécules de pesticides ou produits de dégradation, dont 1 dépassant le seuil de potabilité (metolachlor ESA).</t>
  </si>
  <si>
    <t>Bon état écologique marqué aussi bien par les indices hydrobiologiques que par la composante physicochimique :stabilité par rapport à l'année précédente.</t>
  </si>
  <si>
    <t>Comme les années précédentes, malgré une composante physicochimique générale de l'état écologique médiocre en raison de sous-saturation en oxygène, la composante hydrobiologique de celui-ci reste bonne.</t>
  </si>
  <si>
    <t>En dépit d'un bon état physicochimique sur la station, l'état biologique est dégradé en médiocre et semble traduire un problème de qualité de l'eau, qui ne s'observe pas via l'état physicochimique.</t>
  </si>
  <si>
    <t>État écologique bon à très bon, aussi bien dans sa composante physicochimique globale qu'hydrobiologique.</t>
  </si>
  <si>
    <t>Aucune photo de la station en 2020</t>
  </si>
  <si>
    <t>Malgré la composante physicochimiques toujours dégradée liée à de fortes concentrations en carbone organique dissous, la composante hydrobiologique est classée en très bon état du fait de l'amélioration de l'I2M2.</t>
  </si>
  <si>
    <t>Bon à très bon état global, aussi bien pour les indices hydrobiologiques, en amélioration par rapport à l'année précédente, que les composantes physicochimiques.
Présence de pesticides (métabolites du métolachlore) en eaux brutes et avec dépassement du seuil de potabilité, comme l'année précédente.</t>
  </si>
  <si>
    <t>Présence de pesticides en eaux brutes avec quantification de 17 molécules de pesticides ou produits de dégradation, dont 4 dépassant le seuil de potabilité (principalement métalachlore et ses dérivés).</t>
  </si>
  <si>
    <t>Présence de pesticides en eaux brutes avec quantification de 3 molécules de pesticides ou produits de dégradation, dont 1 dépassant le seuil de potabilité (dérivé du métalachlore).</t>
  </si>
  <si>
    <t>Qualité bactériologique médiocre, en amélioration par rapport à l'année précédente.</t>
  </si>
  <si>
    <t>Comme l'année précédente, bon état écologique, aussi bien dans sa composante physicochimique globale qu'hydrobiologique.
Présence de pesticides en eaux brutes et avec dépassement du seuil de potabilité, mais le nombre de substances quantifiées a diminué par rapport à l'année précédente.</t>
  </si>
  <si>
    <t>Dégradation de l'état écologique hydrobiologique passant de très bon à bon, en raison de la baisse de l'I2M2, ainsi que de l'état écologique physicochimique passant de bon à moyen (concentration élevées en carbone organique dissous). Dégradation par rapport à l'année précédente.</t>
  </si>
  <si>
    <t>Bon état écologique aussi bien dans sa composante physicochimique générale qu'hydrobiologique, même si légère baisse des notes des indices biologiques qui n'impacte pas la classe d'état : stabilité par rapport aux années précédentes.</t>
  </si>
  <si>
    <t>Amélioration de la composante physicochimique avec une baisse des concentations en nutriments par rapports aux années précédentes. Légère amélioration des notes des indices de la composante hydrobiologique de l'état écologique. Amélioration générale de l'état écologique de la station.</t>
  </si>
  <si>
    <t>Mauvaise qualité bactériologique, mais en améliaration par rapport à l'année précédente avec une nette diminution des concentrations en entérocoques et E. coli sur l'année.
Présence de pesticides en eaux brutes avec quantification de 6 molécules de pesticides ou produits de dégradation, dont 1 dépassant le seuil de potabilité (dérivé du métalachlore).</t>
  </si>
  <si>
    <t>Qualité bactériologique moyenne : en amélioration par rapport à l'année précédente.
Présence de pesticides en eaux brutes avec quantification de 7 molécules de pesticides ou produits de dégradation, dont 2 dépassant le seuil de potabilité</t>
  </si>
  <si>
    <t>Bon état vis-à-vis des macropolluants.
Qualité bactériologique moyenne.</t>
  </si>
  <si>
    <t>Bilan oxygène dégradé et concentrations en phosphore total élevées pouvant provenir de rejets d'assainissement qui dégradent l'état de la station.
Qualité bactériologique médiocre.</t>
  </si>
  <si>
    <t>Qualité bactériologique médiocre.
Présence de pesticides en eaux brutes avec quantification de 6 molécules de pesticides ou produits de dégradation, dont 1 dépassant le seuil de potabilité (metolachlor ESA, dérivé du métalachlore).</t>
  </si>
  <si>
    <t>Etat écologique physicochimique en état moyen comme l'année précédente, en raison de concentrations élevées en carbone organique dissous.
Amélioration des indices de la composante hydrobiologique de l'état écologique, sans influence sur la classe globale qui reste moyenne, mais en progression.</t>
  </si>
  <si>
    <t>Nouveau suivi en 2021
Les paramètres de l'état écologique physicochimique apparaissent dégradés : concentrations élevées en carbone organique dissous, concentrations et taux de saturation en oxygène sous le seuil de bon état et concentration élevées en phosphore total.
Bactériologie de qualité médiocre en raison d'un pic des concentrations en juin pour les deux paramètres bactériologiques.</t>
  </si>
  <si>
    <t>Etat écologique hydrobiologique moyen révélé par les macroinvertébrés (absence de suivi diatomées). Les pressions sur la qualité de l’eau, en particulier les nitrates (non suivis) semblent les plus impactantes sur ces résultats. Il n’apparait pas de changement significatif entre ces résultats et ceux de 2016 sur cette station.</t>
  </si>
  <si>
    <t>État écologique bon dans sa composante hydrobiologique : amélioration par rapport à l'année précédente en raison de l'amélioration de l'I2M2 (macroinvertébrés).</t>
  </si>
  <si>
    <t>Station située sur un affluent de la Béronne qui constitue la masse d'eau</t>
  </si>
  <si>
    <t>Station centrale sur la masse d'eau</t>
  </si>
  <si>
    <t>Vtivinicole Cognac. Rejets de STEPs</t>
  </si>
  <si>
    <t>Station sur affluent de la Tardoire dont le bassin versant du tronçon forme la masse d'eau</t>
  </si>
  <si>
    <t>Station représentative de la partie amont de la masse d'eau</t>
  </si>
  <si>
    <t>STEPs Civray, St-Saviol</t>
  </si>
  <si>
    <t>Barrages Lavaud et Mas-Chaban</t>
  </si>
  <si>
    <t>Sablière, STEP Roumazières, barrages Lavaud et Mas-Chaban</t>
  </si>
  <si>
    <t>Station à l'aval de la confluence des alimentations des deux barages</t>
  </si>
  <si>
    <t>Station à l'aval immédiat de l'alimentation du barrage de Lavaud uniquement</t>
  </si>
  <si>
    <t>Barrage Lavaud</t>
  </si>
  <si>
    <t>Station d'évaluation du ruisseau secondaire d'un ancien affluent de la Charente (la Treize) alimentant également le plan d'eau amont de Lavaud (la Guerlie)</t>
  </si>
  <si>
    <t>Partenaire local RECEMA Charente 2020</t>
  </si>
  <si>
    <t>AVIS sur le BILAN des résultats recueillis en 2020 dans le cadre du RECEMA Charente transmis à l'Agence de l'eau Adour-Garonne (SQE)</t>
  </si>
  <si>
    <t>État écologique hydrobiologique bon révélé par les macroinvertébrés : les diatomées classent quant à elles la station en très bon état aec la note maximale.
Amélioration par rapport au suivi 2018.</t>
  </si>
  <si>
    <t>État écologique hydrobiologique bon révélé par les macroinvertébrés : les diatomées classent quant à elles la station en très bon état avec la note maximale.
Amélioration par rapport au suivi 2018.</t>
  </si>
  <si>
    <t>Nouveau suivi en 2019</t>
  </si>
  <si>
    <t>La qualité biologique de la station de la Charente à Beillant est bonne selon la note EQR. L'IPS est légèrement plus sévère que l’IBD (- 1,7 points).
Les indices structuraux montrent des valeurs très élevées et décrivent un milieu favorable, stable et équilibré, suffisamment riche en éléments nutritifs pour permettre le maintien et le développement de différentes espèces.
Les caractéristiques écologiques vis-à-vis du degré de saprobie montrent que les taxons sensibles, β-mésosaprobes (62,9%), dominent. L'affinité vis-à-vis de la trophie révèle un peuplement composé majoritairement de formes résistantes à des teneurs élevées (eutrophes, 36,1%) ou modérées (méso-eutrophes, 21,4%) en nutriments.Le peuplement diatomique ne traduit pas de contamination organique. Le milieu apparaît assez riche en nutriments.</t>
  </si>
  <si>
    <t>Sur 303 molécules recherchées, 14 sont quantifiées au moins une fois, dont 2 dépassent le seuil de potabilité (0,1µg/l) : l'AMPA en juin et le métolachlor ESA en novembre</t>
  </si>
  <si>
    <t>Bon état vis-à-vis des macropolluants. Des pressions concernant 14 molécules de pesticides ou produits de dégradation, dont 2 dépassant le seuil de potabilité de la ressource.</t>
  </si>
  <si>
    <t>État bon à très bon sur l'ensemble des paramètres recherchés. Contrairement à 2019, pas de valeur déclassante isolée (O2 en octobre 2019).</t>
  </si>
  <si>
    <t>Sur 303 molécules recherchées, 9 sont quantifiées au moins une fois, dont 2 dépassent le seuil de potabilité (0,1µg/l) : DeDia en juin et le glyphosate en novembre</t>
  </si>
  <si>
    <t>Bon état vis-à-vis des macropolluants. Des pressions concernant 9 molécules de pesticides ou produits de dégradation, dont 2 dépassant le seuil de potabilité de la ressource.</t>
  </si>
  <si>
    <t>État médiocre concernant le bilan en oxygène (taux de saturation en oxygène) et seulement moyen concernant les nutriments (nitrites) alors qu'il apparaissait bon à très bon sur l'ensemble des paramètres recherchés de la physicochimie de l'état écologique l'année précédente.
Bactériologie de mauvaise qualité en raison de pics d'E. coli et d'entérocoques : stabilité par rapport à l'année précédente</t>
  </si>
  <si>
    <t>La note IBD de 2020 est proche des valeurs obtenues en 2015, 2016 et 2018 et indique une
bonne qualité du milieu.
Cette année, on constate une amélioration significative de la note I2M2 (de 0,1879 à 0,3918),
L’IBG retrouve un niveau habituel par rapport aux chroniques antérieures. L’état général de
la station reste tout de même moyen, avec une instabilité beaucoup trop forte
Suite à la note de l'I2M2, l'état biologique de la station est moyen en 2020.</t>
  </si>
  <si>
    <t>En dépit d'une amélioration  vis-à-vis de l'hydrobiologie (macroinvertébrés), on enregistre dans le même temps des dégradations du bilan oxygène (taux de saturation en oxygène), ainsi que des rejets excédentaires de nitrites.</t>
  </si>
  <si>
    <t>Commentaire uniquement sur le complément bactériologique.
Bactériologie de mauvaise qualité en raison d'entérocoques présents toute l'année. Stabilité par rapport à l'année précédente.</t>
  </si>
  <si>
    <t>Etat écologique physicochimique moyen en raison d'altération du bilan oxygène (de faibles concentrations en taux de saturation en oxygène) et de concentrations importantes de nutriments (nitrates et phosphore total) : bien que la classe globale n'évolue pas, dégradation par rapport à l'année précédente sur le bilan oxygène et les concentrations en phosphore total.
Bactériologie de mauvaise qualité en raison d'entérocoques presque toute l'année et d'E.coli également souvent présents : bien que la classe globale n'évolue pas, dégradation par rapport à l'année précédente.</t>
  </si>
  <si>
    <t>Aucune photo de la station en 2019</t>
  </si>
  <si>
    <t>Etat écologique moyen en raison de désoxygénation du milieu et de fortes concentrations en nitrates et phosphore total.
Mauvaise qualité bactériologique.</t>
  </si>
  <si>
    <t>État écologique physicochimique moyen en raison de concentrations importantes de nutriments (phosphore, notamment les orthophosphates pouvant provenir de rejets d'assainissement et nitrates) : dégradation par rapport à l'année précédente avec déclassement par les nitrates, mais stabilité globale de l'état de la station par rapport à l'année précédente.
Bactériologie de mauvaise qualité en raison de présence importante toute l'année d'E. coli et d'entérocoques : stabilité par rapport à l'année précédente.</t>
  </si>
  <si>
    <t>L'indice diatomique est moyen comme en 2019. Les valeurs d’indices diatomique obtenus en 2020 sont dans la gamme des valeurs obtenues depuis le début du suivi.
La classe de qualité déterminée par l’I2M2 s’améliore. La qualité de l’habitat et de l’eau reste problématique. La qualité physico-chimique de l’eau est très pénalisante, de même que l’anthropisation et l’urbanisation du secteur qui entrainent une forte instabilité du milieu.
La station présente un état biologique moyen.
Amélioration liée aux macroinvertébrés, mais stabilité globale de l'état de la station par rapport à l'année précédente</t>
  </si>
  <si>
    <t>Etat mauvais pour la biologie en raison des impacts de l'anthropisation du bassin et de fortes concentrations de nitrates.
Concernant les macropolluants, ce sont les fortes concentrations en phosphore pouvant provenir de rejets d'assainissement qui dégradent la station en état moyen. Mauvaise qualité bactériologique.</t>
  </si>
  <si>
    <t>Alors que l'année précédente, l'état avait été mesuré bon, cette année marque un retour à un état moyen en raison de pics en phosphore total et orthophosphates pouvant révéler des impacts d'eaux usées.
Bactériologie de mauvaise qualité en raison de pics d'entérocoques : stabilité par rapport à l'année précédente.</t>
  </si>
  <si>
    <t>Le suivi diatomées s'inscrit dans les valeurs habituelles de l'historique de suivi, avec une note de classe bonne.
Le suivi macroinvertébrés révèle une classe de qualité biologique est meilleure (moyenne) que l'année précédente. L’habitat étant largement dominé par des substrats mobiles et facilement instables (sable, vase, litière), la station n’est pas favorable à l’installation d’une bonne diversité.
L’état biologique de la station est moyen.</t>
  </si>
  <si>
    <t>Bien que l'on observe une dégradation de l'état de l'eau vis-à-vis de macropolluants, le suivi biologique des macroinvertébrés révèle une amélioration.</t>
  </si>
  <si>
    <t>État écologique physicochimique moyen :  la situation vis-à-vis du carbone organique reste dégradée et on mesure de faibles concentrations et taux de saturation en oxygène. Stabilité par rapport à l'année précédente.
Bactériologie de qualité médiocre, en amélioration par rapport à l'année précédente avec des valeurs déclassantes surtout en novembre.</t>
  </si>
  <si>
    <t>L'indice diatomique est en forte baisse par rapport aux années précédentes (2017 à 2019). Il indique néanmoins une bonne qualité du milieu comme plusieurs années auparavant.
Bien qu'en augmentation par rapport à l'année précédente, le résultat dindice macroinvertébrés classe la station en médiocre et révèle une atteinte de la qualité de l’eau, un colmatage important et trop de matière fines (sable et vase).</t>
  </si>
  <si>
    <t>En dépit de la stabilité de l'état de l'eau vis-à-vis des macropolluants, la forte diminution de l'indice diatomées révèle une dégradation globale d'un état restant déclassé par l'indice macroinvertébrés par rapport à l'année précédente.</t>
  </si>
  <si>
    <t>État écologique physicochimique bon en raison d'une légère diminution des concentrations en nitrates.
Bactériologie dégradée en mauvaise qualité pour un seul pic d'entérocoques en septembre.</t>
  </si>
  <si>
    <t>État écologique bon mais restant fragile en raison de concentrations de nitrates qui restent élevées.
Mauvaise qualité bactériologique qui semble néanmoins en amélioration.</t>
  </si>
  <si>
    <t>Le suivi diatomées est à l'origine de plus bas résultats enregistrés sur la chronique historique, sans pour autant remettre en question le bon état de la station.
Le suivi macroinvertébrés, également en légère diminution ne déclasse pas non plus le bon état de la station.</t>
  </si>
  <si>
    <t>Sur les 6 séries de mesures annuelles initialement prévues, seules 3 ont pu être effectuées : de septembre à novembre, la station était en rupture d'écoulement.</t>
  </si>
  <si>
    <t>État écologique bon dans ses composantes physicochimiques générales et hydrobiologiques. Malgré une certaine stabilité sur la plupart des composantes, la forte diminution de l'indice diatomées, même s'il ne remet pas en question le bon état de la station, est à noter : il indique une dégradation de l'état de la station.</t>
  </si>
  <si>
    <t>État écologique physicochimique bon, comme l'année précédente.
Bactériologie de qualité médiocre en raison de présence d'entérocoques en moindre quantité que l'année précédente.</t>
  </si>
  <si>
    <t>Bien que l'ensemble des indices diatomées et macroinvertébrés soient en diminution par rapport à l'année précédente, l'état biologique reste bon.</t>
  </si>
  <si>
    <t>État écologique bon dans ses composantes physicochimiques générales et hydrobiologiques : stable pour les éléments physicochimiques et en dégradation sans changement de classe pour les indices biologiques.</t>
  </si>
  <si>
    <t>Commentaire uniquement sur le complément bactériologique.
Bactériologie de mauvaise qualité essentiellement en raison d'entérocoques en grande quantité : stabilité par rapport à l'année précédente</t>
  </si>
  <si>
    <t>État écologique physicochimique moyen, en dégradation vis-à-vis de l'année précédente, en raison de concentration et taux de saturation en oxygène faibles
Bactériologie de mauvaise qualité en raison de concentrations en entérocoques importantes toute l'année : situation stable par rapport à l'année précédente.</t>
  </si>
  <si>
    <t>Avec une diminution à la fois des indices diatomées et macroinvertébrés, l'état biologique est déclassé en moyen alors qu'il était bon l'année précédente.</t>
  </si>
  <si>
    <t>1 série de mesures n'a pas pu être réalisée en raison de rupture d'écoulement (juillet)</t>
  </si>
  <si>
    <t>État écologique déclassé en moyen à la fois dans ses composantes physicochimiques générales et hydrobiologiques : en dégradation globale par rapport à l'année précédente.</t>
  </si>
  <si>
    <t>État écologique physicochimique bon, comme les années précédentes.
Bactériologie de mauvaise qualité en raison de concentrations en entérocoques importantes, notamment en novembre : en dégradation par rapport à l'année précédente.</t>
  </si>
  <si>
    <t>Bien que l'ensemble des indices diatomées et macroinvertébrés soient en diminution par rapport à l'année précédente, l'état biologique reste moyen.</t>
  </si>
  <si>
    <t>2 séries de mesures n'ont pas pu être réalisées en raison de rupture d'écoulement (juillet et septembre)</t>
  </si>
  <si>
    <t>Malgré un bon état stable concernant la physicochimie soutenant l'état écologique, celui-ci est seulement moyen et en diminution par rapport à l'année précédente.</t>
  </si>
  <si>
    <t>Sur les 6 séries de prélèvements initialement prévues, seule celle de mai a pu être réalisée : la station était en rupture d'écoulement lors de tous lees autres passages. Il n'est donc pas pertinent d'évaluer l'évolution de son état sur cette unique base.
En mai, l'état écologique redevient bon en l'absence de dépassement de seuil des concentrations en nitrates (qui avaient causé le déclassement en état moyen l'année précédent).
L'unique résultat de bactériologie indique une qualité médiocre en raison de la concentration en entérocoques alors qu'elle état moyenne l'année précédente.</t>
  </si>
  <si>
    <t>L'indice diatomées passe de très bon à bon et même si l'indice macro-invertébrés est en augmentation, il continue de limiter l'état en qualité moyenne, comme l'année précédente.</t>
  </si>
  <si>
    <t>Sur les 6 séries de mesures initialement programmées, 5 n'ont pas pu être réalisées en raison de rupture d'écoulement (de juin à novembre)</t>
  </si>
  <si>
    <t>En rupture d'écoulement entre juin et novembre, les résultats 2020 reposent exclusivement sur la campagne de mai. Il n'est donc pas envisageable de dresser un bilan global si ce n'est pour noter l'importance de la période de rupture d'écoulement.</t>
  </si>
  <si>
    <t>Légère dégradation lié à un faible taux de saturation en oxygène mais entrainant un déclassement de l'état écologique physicochimique de bon  à moyen par rapport à l'année précédente.
Bactériologie de mauvaise qualité en raison de concentrations élevées en entérocoques presque toute l'année, situation stable par rapport à l'année précédente.</t>
  </si>
  <si>
    <t>Bien que l'indice diatomées diminue, il continue de correspondre à un bon état. C'est l'indice macroinvertébrés, quasiment identique à celui de l'année précédente, qui continue de limiter l'état biologique en moyen, comme l'année précédente.</t>
  </si>
  <si>
    <t>Bien que l'ensemble des caractérisations de l'état restent inchangées par rapport à l'année précédente, on enregistre de légères dégradations de l'état lié au suivi diatomées, ainsi que de la physicochimie soutenant l'état écologique.</t>
  </si>
  <si>
    <t>Commentaire uniquement sur le complément bactériologique.
Bactériologie de mauvaise qualité en raison notamment de concentrations élevées en entérocoques. Stabilité par rapport à l'année précédente.</t>
  </si>
  <si>
    <t>État écologique physicochimique médiocre par rapport à l'année précédente : les déclassements liés aux fortes concentrations en orthophosphates, phosphore total ou en nitrites (impact d'eaux usées ?) apparaissent comme une amélioration vis-à-vis de la situation de l'année précédente.</t>
  </si>
  <si>
    <t>Sur 303 molécules recherchées, 9 sont quantifiées sur cette station, dont 6 avec dépassement du seuil de potabilisation (0,1µg/l) : metolClESA, AMPA, glyphosate, pyrimethan, metolClOXA, methamidop. Bien que l'on quantifie moins de molécules que l'année précédente, celles présentant des dépassements du seuil de potabilité sont plus nombreuses. La concentration maximale est mesurée sur le MetolClESA en novembre (2,5µg/l). Ces tendances inversées justifient une évaluation à la stabilité.</t>
  </si>
  <si>
    <t>État de nouveau médiocre en raison de concentrations en matières phosphorées ou nitrites qui semblent tracer des impacts de rejets d'eaux usées.
Tendances inversées de la situation vis-à-vis des pesticides entre le nombre de molécules quantifiées et celles dépassant le seuil de potabilité.</t>
  </si>
  <si>
    <t>État écologique physicochimique mauvais en raison de phosphore en excès, dont une partie d'orthophosphates, en dégradation par rapport aux années précédentes. On enregistre également une détérioration concernant le bilan oxygène passant de moyen à médiocre en raison  de faibles concentration et taux de saturation en oxygène dissous.</t>
  </si>
  <si>
    <t>Sur 303 molécules recherchées, 6 sont quantifiées sur cette station, dont 5 avec dépassement du seuil de potabilisation (0,1µg/l) : metolClESA, AMPA, glyphosate, methamidop, metolClOXA. Bien que l'on quantifie moins de molécules que l'année précédente, celles présentant des dépassements du seuil de potabilité sont plus nombreuses. La concentration maximale est mesurée sur le MetolClESA en novembre (2,5µg/l). Ces tendances inversées justifient une évaluation à la stabilité.</t>
  </si>
  <si>
    <t>État dégradé en mauvais en raison de concentrations en matières phosphorées qui semblent tracer des impacts de rejets d'eaux usées.
Tendances inversées de la situation vis-à-vis des pesticides entre le nombre de molécules quantifiées et celles dépassant le seuil de potabilité.</t>
  </si>
  <si>
    <t>État écologique physicochimique moyen en raison de concentrations et de taux de saturation en oxygène faibles et de concentrations de nitrates élevées : amélioration par rapport à l'année précédente.</t>
  </si>
  <si>
    <t>Sur 303 molécules recherchées, 3 sont quantifiées sur cette station, dont 2 avec dépassement du seuil de potabilisation (0,1µg/l) : metolClESA et metolClOXA (produits de dégradation du métolachlore). Les molécules quantifiées et en dépassement de seuil de potabilité sont moins nombreuses que l'année précédente. La concentration maximale est mesurée sur le metolClESA en novembre (3,5µg/l).</t>
  </si>
  <si>
    <t>État moyen vis-à-vis des macropolluants et plus particulièrement du bilan oxygène du milieu et des nitrates : amélioration par rapport aux années précédentes.
Légère amélioration de la situation vis-à-vis des pesticides.</t>
  </si>
  <si>
    <t>L'état écologique physicochimique reste moyen en raison de concentrations en nitrates importantes, mais on n'enregistre plus de pic d'ammonium : amélioration par rapport à l'année précédente.</t>
  </si>
  <si>
    <t>Sur 303 molécules recherchées, 2 sont quantifiées sur cette station, dont 1 seule avec dépassement du seuil de potabilisation (0,1µg/l), sur le DeDia en mai (0,12µg/l). Les molécules quantifiées et en dépassement de seuil de potabilité sont moins nombreuses que l'année précédente.</t>
  </si>
  <si>
    <t>Sur 12 séries de mesures annuelles initialement programmées, 7 n'ont pas pu être réalisées en raison de rupture d'écoulement (de juillet à décembre)</t>
  </si>
  <si>
    <t>Si la physicochimie soutenant l'état écologique reste moyenne, la disparition de pics d'ammonium marque une amélioration par rapport à l'année précédente.
Légère amélioration de la situation vis-à-vis des pesticides.</t>
  </si>
  <si>
    <t>L'état écologique physicochimique reste moyen en raison  de concentrations et taux de saturation en oxygène faibles, ainsi que de concentrations déclassantes en nitrites en augmentation, même si on ne déplore plus de pic d'ammonium. Situation stable par rapport à l'année précédente.
Bactériologie de mauvaise qualité en raison de concentrations importantes d'entérocoques.</t>
  </si>
  <si>
    <t>Les diatomées révèlent, comme l'année précédente, une bonne qualité.
L'indice macroinvertébrés est en forte baisse, entrainant un déclassement de la classe de qualité. Le peuplement est peu polluosensible et très déséquilibré dans sa structure. Les taxons abondants sont euryèces et ubiquistes. Dégradation par rapport à l'année précédente.</t>
  </si>
  <si>
    <t>Si la composante physicochimique de l'état écologique reste en état moyen, la composante hydrobiologique en revanche connait une dégradation à l'origine d'un déclassement en état médiocre.</t>
  </si>
  <si>
    <t>Sur 303 molécules recherchées, 10 sont quantifiées sur cette station, dont 2 avec dépassement du seuil de potabilisation (0,1µg/l) : atrazine déséthyl déisopropyl et diméthomorphe. La concentration maximale est mesurée sur le diméthomorphe en juin (0,20µg/l). Les molécules quantifiées sont moins nombreuses que l'année précédente.</t>
  </si>
  <si>
    <t>État écologique bon dans sa composante physicochimique générale : situation stable par rapport aux années précédentes.
Des molécules de pesticides quantifiées en moins grand nombre, mais sans évolution du nombre de molécules dont les concentrations dépassent le seuil de potabilité. Amélioration à nuancer cependant avec la quantification en 2020 de 3 nouvelles molécules jamais quantifiées jusqu'alors (traces) : chlortoluron (herbicide), myclobutanil (fongicide) et Tétraconazole (fongicide).</t>
  </si>
  <si>
    <t>État écologique physicochimique bon, comme l'année précédente.
Bactériologie de mauvaise qualité en raison de concentrations élevées d'E. coli et surtout d'entérocoques.</t>
  </si>
  <si>
    <t>L'indice diatomique est équivalent à celui observé l'année précédente ce qui indique une bonne qualité.
L'indice macroinvertébrés est similaire aux observations de l'année précédente.
La station est en état biologique moyen : stabilité par rapport à l'année précédente.</t>
  </si>
  <si>
    <t>Comme l'année précédente, état écologique physicochimique moyen en raison de taux de saturation en oxygène faible et de nitrates élevés.
Bactériologie de mauvaise qualité en raison de concnetrations importantes d'entérocoques.</t>
  </si>
  <si>
    <t>Par rapport à l'année précédente, amélioration aussi bien de l'indice diatomées (de moyen à bon état) que de l'indice macroinvertébrés (de médiocre à moyen état).</t>
  </si>
  <si>
    <t>Si la composante physicochimique de l'état écologique reste en état moyen, la composante hydrobiologique en revanche connait une amélioration de médiocre à moyen état par rapport à l'année précédente.</t>
  </si>
  <si>
    <t>Bon état écologique physicochimique grâce à l'absence de pics thermiques estivaux  : situation en amélioration par rapport aux années précédentes.
Bactériologie de mauvaise qualité en raison de fortes concentrations en entérocoques.</t>
  </si>
  <si>
    <t>L'état biologique est dégradé en état moyen en raison de la baisse de l'indice macroinvertébrés, et malgré l'augmentation de l'indice diatomées. Dégradation par rapport à l'année précédente.</t>
  </si>
  <si>
    <t>État global déclassé en moyen en raison de perturbations affectant les macroinvertébrés. Dégradation par rapport à l'année précédente.</t>
  </si>
  <si>
    <t>État écologique physicochimique moyen en raison du bilan oxygène (oxygène dissous et taux de saturation en oxygène trop faibles) : stabilité par rapport à l'année précédente, même si on ne mesure plus d'hyperthermie.
Bactériologie de mauvaise qualité essentiellement en raison de concentrations élevées en entérocoques.</t>
  </si>
  <si>
    <t>État écologique physicochimique bon : situation stable par rapport à l'année précédente
Bactériologie de mauvaise qualité en raison essentiellement de pics d'entérocoques.</t>
  </si>
  <si>
    <t>L'état écologique hydrobiologique est bon, comme l'année précédente, mais on observe une progression des indices biologiques, aussi bien pour les diatomées que pour les macroinvertébrés, ces derniers étant même à l'origine d'une qualification de très bon état.</t>
  </si>
  <si>
    <t>État écologique bon, aussi bien dans sa composante physicochimique globale qu'hydrobiologique, mais avec, pour cette dernière, augmentation des indices.</t>
  </si>
  <si>
    <t>Comme l'année précédente, état écologique physicochimique bon.
Bactériologie de mauvaise qualité en raison de concentrations d'E. coli et d'entérocoques élevées.</t>
  </si>
  <si>
    <t>L'état écologique hydrobiologique progresse de médiocre à moyen : on observe une progression des indices biologiques, aussi bien pour les diatomées que pour les macroinvertébrés. Amélioration par rapport à l'année précédente.</t>
  </si>
  <si>
    <t>Avec une composante physicochimique générale qui reste bonne, l'état écologique progresse de médiocre à moyen en raison de sa composante hydrobiologique dont les notes indicielles progressent globalement.</t>
  </si>
  <si>
    <t>Commentaire uniquement sur le complément bactériologique.
Bactériologie de mauvaise qualité essentiellement en raison de pics d'entérocoques. Stabilité par rapport à l'année précédente.</t>
  </si>
  <si>
    <t>Mauvaise qualité bactériologique : situation stable par rapport à l'année précédente.</t>
  </si>
  <si>
    <t>Forte amélioration avec passage d'un état écologique physicochimique médiocre à bon : on n'enregistre plus aucun pic de macropolluants minéraux ou organiques (orthophosphates, phosphore total, ammonium, nitrites, etc.).
La bactériologie reste néanmoins de mauvaise qualité en raison de concentrations élevées en E. coli et d'entérocoques élevées pour la plupart des mesures.</t>
  </si>
  <si>
    <t>L'état écologique hydrobiologique reste médiocre avec un indice macroinvertébrés en baisse (absence de suivi diatomées) par rapport à l'année précédente.</t>
  </si>
  <si>
    <t>En dépit de la remarquable amélioration de la situation de la station vis-à-vis de l'état physicochimique soutenant la biologie, les indices hydrobiologiques en régression maintiennent la station en état médiocre. A surveiller les années suivantes : la pérennité de l'amélioration des pressions physicochimiques pourrait à moyen terme se traduire également sur une amélioration des indices biologiques, à moins que ces derniers ne soient influencés par d'autres sources de perturbations ?</t>
  </si>
  <si>
    <t>État écologique physicochimique bon : situation stable par rapport aux années précédentes.
Bactériologie de mauvaise qualité médiocre en raison d'un pic d'E. coli en novembre.</t>
  </si>
  <si>
    <t>État écologique hydrobiologique moyen révélé par les macroinvertébrés (absence de suivi diatomées) : situation stable par rapport à l'année précédente.</t>
  </si>
  <si>
    <t>Comme l'année précédente, état écologique physicochimique bon.
Bactériologie de qualité moyenne, sans pics d'entérocoques : situation en amélioration par rapport à l'année précédente.</t>
  </si>
  <si>
    <t>État écologique physicochimique en progression de moyen à bon en raison de l'absence de pics de nitrates cette année : amélioration par rapport à l'année précédente.
Bactériologie de mauvaise qualité en raison de concentrations importantes d'entérocoques.</t>
  </si>
  <si>
    <t>Bon état écologique hydrobiologique révélé aussi bien par les diatomées que les macroinvertébrés : situation stable par rapport à l'année précédente.</t>
  </si>
  <si>
    <t>Bon état écologique marqué aussi bien par les indices hydrobiologiques que par la composante physicochimique : l'absence de pics de nitrates marque une amélioration par rapport à l'année précédente.</t>
  </si>
  <si>
    <t>État écologique physicochimique médiocre en raison de valeurs de sous-saturation en oxygène révélant une pression organique importante : situation stable par rapport aux années précédentes.
Bactériologie de qualité médiocre essentiellement en raison de concentrations élevées en entérocoques.</t>
  </si>
  <si>
    <t>Bon état écologique hydrobiologique révélé aussi bien par les diatomées que les macroinvertébrés : situation stable par rapport aux années précédentes.</t>
  </si>
  <si>
    <t>Comme les années précédentes, malgré une composante physicochimique générale de l'état écologique qui reste moyenne en raison de sous-saturation en oxygène, la composante hydrobiologique de celui-ci reste bonne.</t>
  </si>
  <si>
    <t>1ère année de suivis.
Sur 303 molécules recherchées, 7 sont quantifiées sur cette station, dont 3 avec dépassement du seuil de potabilisation (0,1µg/l) : metolachlore, son métabolite metolaClESA et glyphosate. La concentration maximale est mesurée sur le MetolClESA en novembre (0,20µg/l).</t>
  </si>
  <si>
    <t>Présence de pesticides en eaux brutes et avec dépassement du seuil de potabilité.</t>
  </si>
  <si>
    <t>Par rapport à l'année précédente, dégradation de l'état de médiocre à mauvais en raison de fortes concentrations en carbone organique dissous.
Bactériologie de mauvaise qualité en raison d'un pic d'entérocoques en juillet.</t>
  </si>
  <si>
    <t>Si les macro-invertébrés, les diatomées déterminent seulement un bon état biologique, en augmentation par rapport à l'année précédente.</t>
  </si>
  <si>
    <t>Malgré une dégradation des composantes physicochimiques liée à de fortes concentrations en carbone organique dissous, l'amélioration de l'indice diatomées détermine une amélioration globale de l'état de la station.</t>
  </si>
  <si>
    <t>Amélioration des composantes physicochimiques qui repassent d'un état moyen à bon en l'absence de pics de température.
Bactériologie de qualité mauvaise en raison de pics d'entérocoques en mai et juin.</t>
  </si>
  <si>
    <t>Comme les années précédentes, bon état écologique hydrobiologique révélé aussi bien par les diatomées que les macroinvertébrés.</t>
  </si>
  <si>
    <t>Sur 303 molécules recherchées, 8 sont quantifiées sur cette station, dont 2 avec dépassement du seuil de potabilisation (0,1µg/l) : il s'agit de 2 métabolites du metolachlore : metolClESA et metolClOXA. La concentration maximale est mesurée sur le MetolClESA en novembre (0,38µg/l).</t>
  </si>
  <si>
    <t>Bon état global, aussi bien pour les indices hydrobiologiques que les composantes physicochimiques, ces dernières sont en amélioration par rapport à l'année précédente.
Présence de pesticides (métabolites du métolachlore) en eaux brutes et avec dépassement du seuil de potabilité.</t>
  </si>
  <si>
    <t>Comme l'année précédente, bon état écologique physicochimique.
Bactériologie de mauvaise qualité en raison de concentrations d'E. coli et d'entérocoques élevées.</t>
  </si>
  <si>
    <t>Bien que les indices diatomées comme macroinvertébrés marquent d'importantes dégradations, le bon état n'est pas remis en question.</t>
  </si>
  <si>
    <t>Sur 303 molécules recherchées, 12 sont quantifiées sur cette station, dont 7 avec dépassement du seuil de potabilisation (0,1µg/l) : metolClESA, clopyralid, metolClOXA, metolachlore, metaldehyd, metazaClES, metazaClOXA. La concentration maximale est mesurée sur le metolClESA en novembre (0,61µg/l).</t>
  </si>
  <si>
    <t>Comme l'année précédente, bon état écologique, aussi bien dans sa composante physicochimique globale qu'hydrobiologique, même si on enregistre une baisse manifeste des indices hydrobiologiques.
Présence de nombreux pesticides en eaux brutes et avec dépassement du seuil de potabilité.</t>
  </si>
  <si>
    <t>Amélioration  de l'état écologique physicochimique de médiocre en bon, en raison d'absence de pics d'orthophosphates par rapport à l'année précédente. 
Bactériologie de mauvaise qualité en raison de fortes concentrations aussi bien en E. coli qu'en entérocoques.</t>
  </si>
  <si>
    <t>Spectaculaire amélioration de l'état biologique (de moyen à bon) marquée par de nettes améliorations des indices diatomées comme macroinvertébrés.</t>
  </si>
  <si>
    <t>État écologique bon, aussi bien dans sa composante physicochimique (en l'absence de pics importants d'orthophosphates notamment) que par les indices biologiques diatomées et macroinvertébrés. Amélioration par rapport à l'année précédente.</t>
  </si>
  <si>
    <t>Comme l'année précédente, bon état écologique physicochimique.
Bactériologie de mauvaise qualité en raison de pics d'E.coli et d'entérocoques en juin.</t>
  </si>
  <si>
    <t>Bien que les indices diatomées et macroinvertébrés soient en diminution, l'état biologique reste bon.</t>
  </si>
  <si>
    <t>Bon état écologique aussi bien dans sa composante physicochimique générale qu'hydrobiologique, mais dégradation des indices biologiques.</t>
  </si>
  <si>
    <t>État écologique physicochimique médiocre en raison de pics importants en orthophosphates et phosphore total ; on enregistre également des concentrations en nitrates au delà du seuil de bon état : fortes dégradations par rapport à 2016 (unique année de suivi de référence sur cette station).
Bactériologie de mauvaise qualité en raison de pics d'E. coli et d'entérocoques : amélioration par rapport à 2018.</t>
  </si>
  <si>
    <t>Bon état écologique hydrobiologique révélé à la fois par les diatomées et les macroinvertébrés ; on note néanmoins, concernant les macroinvertébrés, une diversité étonnamment faible alors que l’habitat parait propice : situation stable par rapport à 2016 (unique année de suivi de référence sur cette station).</t>
  </si>
  <si>
    <t>Malgré une composante physicochimique générale de l'état écologique dégradée médiocre en raison de pics de phosphore et dans une moindre mesure de concentrations de nitrates excessives, la composante hydrobiologique de celui-ci reste bonne : les altérations macropolluantes phosphorées et azotées se trouvent probablement tamponnées ou compensées par un habitat diversifié et de qualité.</t>
  </si>
  <si>
    <t>Commentaire uniquement sur le complément bactériologique.
Bactériologie de mauvaise qualité en raison de pics d'E. coli et d'entérocoques : stabilité par rapport aux années précédentes.</t>
  </si>
  <si>
    <t>Sur 303 molécules recherchées, 6 sont quantifiées sur cette station, dont 2 avec dépassement du seuil de potabilisation (0,1µg/l) : il s'agit des dérivés du métolachlore metolClESA et metolClOXA. La concentration maximale est mesurée sur le metolClESA en novembre (0,53µg/l).</t>
  </si>
  <si>
    <t>Mauvaise qualité bactériologique.
Présence de pesticides en eaux brutes et avec dépassement du seuil de potabilité.</t>
  </si>
  <si>
    <t>Commentaire uniquement sur le complément bactériologique.
Bactériologie de médiocre qualité en raison de pics d'E. coli et d'entérocoques : amélioration par rapport à l'année précédente.</t>
  </si>
  <si>
    <t>Sur 303 molécules recherchées, 7 sont quantifiées sur cette station, dont 3 avec dépassement du seuil de potabilisation (0,1µg/l) : metolaClESA, metolaClOXA et alaClESA. La concentration maximale est mesurée sur le metolClESA en novembre (0,8µg/l).</t>
  </si>
  <si>
    <t>Médiocre qualité bactériologique.
Présence de pesticides en eaux brutes et avec dépassement du seuil de potabilité.</t>
  </si>
  <si>
    <t>Suivi uniquement sur septembre et novembre dans le cadre du RECEMA Charente. Commentaire uniquement sur le complément bactériologique.
Bactériologie de médiocre qualité en raison de concentration en E. coli. Amélioration par rapport à l'année précédente.</t>
  </si>
  <si>
    <t>Sur 303 molécules recherchées, 5 sont quantifiées sur cette station, dont 1 seule avec dépassement du seuil de potabilisation (0,1µg/l) : un métabolite du metolachlore, metolClESA, dont la concentration maximale est mesurée en novembre (0,15µg/l).</t>
  </si>
  <si>
    <t>Médiocre qualité bactériologique.
Présence d'un métabolite du pesticide metolachlore en eaux brutes avec dépassement du seuil de potabilité.</t>
  </si>
  <si>
    <t>Suivi uniquement sur septembre et novembre dans le cadre du RECEMA Charente.
Etat écologique physicochimique moyen en raison notamment du carbone organique.
Bactériologie de moyenne qualité en raison de fortes concentrations d'E. coli et d'entérocoques.
Amélioration par rapport à l'année précédente.</t>
  </si>
  <si>
    <t>Amélioration de l'état hydrobiologique de médiocre à moyen en raison d'une hausse de l'indice macroinvertébrés, tandis que les diatomées classent également la station en état moyen.</t>
  </si>
  <si>
    <t>L'amélioration des résultats hydrobiologiques indiquent une station en état moyen.</t>
  </si>
  <si>
    <t>Partenaire local RECEMA Charente 2019</t>
  </si>
  <si>
    <t>AVIS sur le BILAN des résultats recueillis en 2019 dans le cadre du RECEMA Charente transmis à l'Agence de l'eau Adour-Garonne (SQE)</t>
  </si>
  <si>
    <t>État bon à très bon sur l'ensemble des paramètres recherchés</t>
  </si>
  <si>
    <t>Sur 268 molécules recherchées, 9 sont quantifiées sur cette station, dont 3 dépassent le seuil de potabilité (0,1µg/l) qui n'étaient pas suivies sur les années précédentes : acide monochloroacétique (valeur maximale enregistrée à 1,46µg/l) en mai), atrazine déisopropyl déséthyl et métolachlore ESA</t>
  </si>
  <si>
    <t>Bon à très bon état stable vis-à-vis des macropolluants.
Des pressions concernant 9 molécules de pesticides dont 3 nouvellement recherchées dépassant le seuil de potabilité, dont un pic proche de 1,5µg/l d'acide monochloroacétique.</t>
  </si>
  <si>
    <t>État bon à très bon sur l'ensemble des paramètres recherchés de la physicochimie de l'état écologique.
Bactériologie de mauvaise qualité en raison de pics d'E. coli et d'entérocoques.</t>
  </si>
  <si>
    <t>Malgré de bons résultats concernant les diatomées, les macro-invertébrés confirment les résultats médiocres de 2018 mettant en évidence une forte dégradation des milieux (anthropisation du bassin, colmatage) et de la qualité physico-chimique de l'eau (nitrates).</t>
  </si>
  <si>
    <t>Etat médiocre pour la biologie en raison de la destructuration du peuplement de macroinvertébrés en lien avec la dégradation de l'habitat (anthropisation du bassin, colmatage) et de la qualité physicochimique (nitrates). Mais, l'état reste bon à très bon et de façon stable vis-à-vis des macropolluants. Mauvaise qualité bactériologique.</t>
  </si>
  <si>
    <t>Commentaire uniquement sur le complément bactériologique.
Bactériologie de mauvaise qualité en raison de pics d'entérocoques. Dégradation par rapport à 2018.</t>
  </si>
  <si>
    <t>Etat écologique physicochimique moyen en raison de concentrations importantes de nutriments (nitrates) : stabilité par rapport aux années précédentes.
Bactériologie de mauvaise qualité en raison de pics d'entérocoques : stabilité par rapport à 2018.</t>
  </si>
  <si>
    <t>Etat écologique moyen en raison de fortes concentrations de nitrates.
Mauvaise qualité bactériologique.</t>
  </si>
  <si>
    <t>État écologique physicochimique moyen en raison de concentrations importantes de nutriments (phosphore, notamment les orthophosphates pouvant provenir de rejets d'assainissement) : stabilité par rapport aux années précédentes. Matières en suspension importantes.
Bactériologie de mauvaise qualité en raison de pics d'E. coli et d'entérocoques : stabilité par rapport à 2018.</t>
  </si>
  <si>
    <t>Les diatomées témoignent d'un état seulement moyen, mais ce sont les macro-invertébrés qui, comme en 2018, déclassent en mauvais état la station, mettant en évidence une très forte dégradation des milieux (anthropisation du bassin) et, dans une moindre mesure, de la qualité physico-chimique de l'eau (nitrates).</t>
  </si>
  <si>
    <t>État écologique physicochimique bon, alors qu'il était globalement moyen les années précédentes années précédentes (amélioration avec diminution du carbone organique, du phosphore total, ainsi que des matières en suspension).
Bactériologie de mauvaise qualité en raison de pics d'entérocoques : stabilité par rapport à 2018.</t>
  </si>
  <si>
    <t>Malgré de bons résultats concernant les diatomées, les macro-invertébrés mettent en évidence un état médiocre, en dégradation par rapport à 2018, en raison de l'anthropisation du bassin et d'impacts pouvant être liés à la pression en pesticides.</t>
  </si>
  <si>
    <t>Bien que l'on observe une amélioration de l'état de l'eau vis-à-vis de macropolluants, le suivi biologique des macroinvertébrés révèle une dégradation sous l'impact des pressions d'anthropisation du milieu et de présence suspectée de pesticides (absence de suivi pesticides)</t>
  </si>
  <si>
    <t>État écologique physicochimique moyen, commen les années précédentes : si on observe une amélioration vis-à-vis des nutriments (phosphore total, orthophosphates et nitrates), la situation vis-à-vis du carbone organique est dégradée.
Bactériologie de mauvaise qualité en raison de pics d'entérocoques : stabilité par rapport à 2018.</t>
  </si>
  <si>
    <t>Malgré de très bons résultats concernant les diatomées, les macro-invertébrés mettent en évidence une qualité médiocre, en amélioration par rapport à 2018, en raison de l'anthropisation du bassin et d'impacts pouvant être liés à la pression en pesticides.</t>
  </si>
  <si>
    <t>La stabilité de l'état de l'eau vis-à-vis des macropolluants cache une amélioration en termes de nutriments, mais une dégradation du carbone organique. Le suivi biologique des macroinvertébrés révèle une dégradation sous l'impact des pressions d'anthropisation du milieu et de présence suspectée de pesticides (absence de suivi pesticides) moindre qu'en 2018.</t>
  </si>
  <si>
    <t>État écologique physicochimique moyen, comme les années précédentes, en raison de concentrations trop importantes en nutriments (nitrates).
Bactériologie de mauvaise qualité en raison de pics d'entérocoques malgré une amélioration de la situation par rapport à 2018.</t>
  </si>
  <si>
    <t>État écologique moyen en raison de fortes concentrations de nitrates.
Mauvaise qualité bactériologique.</t>
  </si>
  <si>
    <t>État écologique physicochimique bon, comme les années précédentes.
Bactériologie de mauvaise qualité en raison de pics d'E. coli et d'entérocoques en dégradation de la situation par rapport à 2018.</t>
  </si>
  <si>
    <t>État écologique hydrobiologique bon au regard des peuplements de diatomées et de macroinvertébrés, en amélioration par rapport à 2018 dont le déclassement en état moyen par les macroinvertébrés semble aroir été dû aux conditions hydrologiques particulières cette année là.</t>
  </si>
  <si>
    <t>État écologique bon dans ses composantes physicochimiques générales et hydrobiologiques : en amélioration par rapport à 2018 pour l'hydrobiologie, mais retour à la "normale" sur l'ensemble de la chronique.</t>
  </si>
  <si>
    <t>État écologique physicochimique bon, en amélioration vis-à-vis des années précédentes : en 2019, on n'enregistre pas de diminution du taux de saturation en oxygène.
Bactériologie de mauvaise qualité en raison de pics d'entérocoques : situation stable par rapport à 2018.</t>
  </si>
  <si>
    <t>État écologique hydrobiologique bon au regard des peuplements de diatomées et de macroinvertébrés, en amélioration par rapport à 2018 avec augmentation aussi bien de l'indice diatomique que de l'indice macroinvertébrés.</t>
  </si>
  <si>
    <t>État écologique bon dans ses composantes physicochimiques générales et hydrobiologiques : en amélioration globale par rapport sur l'ensemble de la chronique.</t>
  </si>
  <si>
    <t>Commentaire uniquement sur le complément bactériologique.
Bactériologie de mauvaise qualité en raison de pics d'E. coli et d'entérocoques : dégradation par rapport à 2018.</t>
  </si>
  <si>
    <t>État écologique physicochimique bon, en amélioration vis-à-vis des années précédentes : en 2019, on n'enregistre pas de concentration déclassante en carbone organique ni en nitrites.
Bactériologie de mauvaise qualité en raison de pics d'entérocoques : situation en amélioration par rapport à 2018.</t>
  </si>
  <si>
    <t>État écologique hydrobiologique bon au regard des peuplements de diatomées et de macroinvertébrés, en amélioration par rapport à 2018 (état seulement moyen) avec augmentation aussi bien de l'indice diatomique que de l'indice macroinvertébrés.</t>
  </si>
  <si>
    <t>État écologique physicochimique bon, comme les années précédentes.
Bactériologie de qualité moyenne,en amélioration par rapport à 2018.</t>
  </si>
  <si>
    <t>Malgré de très bons résultats concernant les diatomées, les macro-invertébrés mettent en évidence une qualité moyenne, comme en 2018, en raison du cumul d’altérations d'habitats anthropisés à ripisylve dégradée, en instabilité hydrologique et d'impacts pouvant être liés à la pression en matières organiques et pesticides (non suivis).</t>
  </si>
  <si>
    <t>Malgré un bon état stable concernant la physicochimie soutenant l'état écologique, celui-ci est seulement moyen en raison du cumul de plusieurs altérations hydrologiques (ruptures d'écoulement), morphologiques de l'habitat et de pressions organiques et en pesticides (non suivis).</t>
  </si>
  <si>
    <t>Le déclassement de l'état écologique physicochimique moyen est dû à une mesure de concentration en nitrates (nutriments) légèrement supérieures au seuil de 50mg/l : on peut considérer que la situation reste stable par rapport aux années précédentes (à surveiller sur les prochaines années).
Bactériologie de qualité moyenne, semble en amélioration par rapport à 2018.
Ces éléments sont à relativiser au regard du faible nombre de séries de mesures en 2019 (seulement 2/6 initialement prévues).</t>
  </si>
  <si>
    <t>Malgré de très bons résultats concernant les diatomées, les macro-invertébrés mettent en évidence une qualité moyenne, comme en 2018, en raison du cumul d’altérations d'habitats à ripisylve dégradée, en instabilité hydrologique et d'impacts pouvant être liés à la pression en matières organiques et pesticides (non suivis).</t>
  </si>
  <si>
    <t>4 séries de mesures n'ont pas pu être réalisées en raison de rupture d'écoulement (mai, juin, juillet et septembre)</t>
  </si>
  <si>
    <t>En rupture d'écoulement entre mai et septembre, les résultats 2019 reposent exclusivement sur 2 campagnes (mars et novembre). La forte pression hydrologique est perceptible sur les résultats hydrobiologiques dont l'état moyen semble également dû à une ripisylve dégradée, voire à une pression en pesticides. Enfin, la concentration en nitrates légèrement déclassante pour la physicochimie est à surveiller, mais peut être liée au lessivage important des nitrates du sol lors de la reprise des écoulements en novembre après une longue période d'assec.</t>
  </si>
  <si>
    <t>État écologique physicochimique bon, comme les années précédentes.
Bactériologie de mauvaise qualité, situation stable par rapport à 2018.</t>
  </si>
  <si>
    <t>Malgré de bons résultats concernant les diatomées, les macro-invertébrés mettent en évidence une qualité moyenne, comme en 2018, en raison d’altérations d'habitats liés à l'anthropisation du bassin.</t>
  </si>
  <si>
    <t>Malgré un bon état stable concernant la physicochimie soutenant l'état écologique, celui-ci est seulement moyen en raison notamment de l'anthropisation du bassin.</t>
  </si>
  <si>
    <t>Commentaire uniquement sur le complément bactériologique.
Bactériologie de mauvaise qualité en raison de pics d'entérocoques. Stabilité par rapport à 2018.</t>
  </si>
  <si>
    <t>État écologique physicochimique mauvais, comme les années précédentes, en raison de phosphore très en excès, dont une partie d'orthophosphates . Les nitrates sont également en concentration excessive. En revanche, on enregistre une amélioration concernant le bilan oxygène passant de médiocre à moyen : les concentrations en carbone organique restent déclassantes, mais l'oxygène dissous ne chutte pas en 2019. Au contraire ce sont des sursaturations en oxygène qui sont ponctuellement enregistrées, indicatrices de surproliférations végétales en lien avec des nutriments (eutrophisation).</t>
  </si>
  <si>
    <t>Sur 268 molécules recherchées, 21 sont quantifiées sur cette station (nombre le plus élevé du suivi 2019 -réseau complémentaire Charente, avec une fréquence de quantification de 2,7%), dont 4 avec dépassement du seuil de potabilisation (0,1µg/l), dont un dérivé du métolachlor (ESA, suivi et quantifié pour la première fois en 2019 sur 100% des mesures) et l'AMPA qui sont quantifiées sur plus de 50% des mesures et dont les concentrations moyennes dépassent également le seuil de potabilisation ; la concentration maximale est enregistrée pour l'AMPA à 0,9µg/l. Bien que l'état reste très dégradé, il semble en amélioration par rapport aux années précédentes vis-à-vis du glyphosate (moins souvent quantifié et à de moindres concentrations) et de l'AMPA (quantifié à de moindres concentrations)</t>
  </si>
  <si>
    <t>Mauvais état stable vis-à-vis des macropolluants et plus particulièrement des matières phosphorées qui semblent favoriser une eutrophisation importante du milieu, mais on n'enregistre plus de désoxygénation du milieu.
Des résultats pesticides parmi les plus mauvais du bassin de la Charente : nombre record de 21 molécules quantifiées sur 268 recherchées dont 4 en dépassement du seuil de potabilisation (0,1µg/l) ; fréquence de quantification record de 2,7% ; concentration maximale (AMPA) atteignant 0,9µg/l. Néanmoins, ces différents indicateurs semblent tous en amélioration par rapport aux années précédentes.</t>
  </si>
  <si>
    <t>État écologique physicochimique mediocre en raison de phosphore en excès, dont une partie d'orthophosphates, en légère amélioration par rapport aux années précédentes. Les nitrates restent en concentration excessive. On enregistre également une amélioration concernant le bilan oxygène passant de médiocre à moyen : les concentrations en carbone organique sont moindres et l'oxygène dissous ne chutte pas en 2019.</t>
  </si>
  <si>
    <t>Sur 268 molécules recherchées, 19 sont quantifiées sur cette station (avec une fréquence de quantification de 2,6%), dont 3 avec dépassement du seuil de potabilisation (0,1µg/l), dont un dérivé du métolachlor (ESA, suivi et quantifié pour la première fois en 2019 sur 100% des mesures) et l'AMPA qui sont quantifiées sur plus de 50% des mesures ; les concentrations moyennes de ces 2 molécules dépassent également le seuil de potabilisation ; la concentration maximale est enregistrée pour l'AMPA à 0,85µg/l. Bien que l'état reste très dégradé, il semble en amélioration par rapport aux années précédentes, notamment vis-à-vis du glyphosate et du métolachlor (moins souvent quantifié et à de moindres concentrations) et de l'AMPA (quantifié à de moindres concentrations).</t>
  </si>
  <si>
    <t>État médiocre en amélioration vis-à-vis des macropolluants et plus particulièrement des matières phosphorées et du bilan oxygène du milieu.
Des résultats pesticides qui restent parmi les plus mauvais du bassin de la Charente : 19 molécules quantifiées sur 268 recherchées dont 3 en dépassement du seuil de potabilisation (0,1µg/l) ; fréquence de quantification de 2,6% ; concentration maximale (AMPA) atteignant 0,85µg/l. Néanmoins, ces différents indicateurs semblent tous en amélioration par rapport aux années précédentes.</t>
  </si>
  <si>
    <t>État écologique physicochimique mediocre en raison de taux de saturation en oxygène ponctuellement faibles, comme les années précédentes ; au titre des nutriments, nitrates et nitrites sont également excédentaires, marquant une certaine dégradation par rapport aux années précédentes.</t>
  </si>
  <si>
    <t>Sur 268 molécules recherchées, 19 sont quantifiées sur cette station (avec une fréquence de quantification de 2,1%), dont 3 avec dépassement du seuil de potabilisation (0,1µg/l), notamment un dérivé du métolachlor (ESA) suivi et quantifié pour la première fois en 2019 sur 100\% des mesures ; la concentration moyenne de cette molécule dépasse également le seuil de potabilisation et la concentration maximale est enregistrée pour cette molécule à 1,07µg/l. Il semble qu'une amélioration soit perceptible par rapport aux années précédentes pour la plupart des molécules, notamment vis-à-vis du métolachlor total (moins souvent quantifié et à de moindres concentrations), du glyphosate et de l'AMPA (non quantifiés). Néanmoins, ces améliorations ne compensent pas la dégradation enregistrée pour le metolachlor ESA apparue en 2019.</t>
  </si>
  <si>
    <t>État médiocre vis-à-vis des macropolluants et plus particulièrement du bilan oxygène du milieu : situation stable par rapport aux années précédentes.
Des résultats pesticides qui restent parmi les plus mauvais du bassin de la Charente : 19 molécules quantifiées sur 268 recherchées dont 3 en dépassement du seuil de potabilisation (0,1µg/l) ; fréquence de quantification de 2,1\\% ; concentration maximale (metolachlor ESA) atteignant 1,07µg/l. L'amélioration de la plupart des indicateurs concernant les autres molécules ne compensent pas la dégradation importante enregistrée pour le metolachlor ESA apparue en 2019.</t>
  </si>
  <si>
    <t>État écologique physicochimique qui reste moyen en raison des nutriments, comme les années précédentes, mais avec une dégradation sensible : les concentrations en nitrates augmentent et on enregistre un pic d'ammonium inédit, également déclassant.</t>
  </si>
  <si>
    <t>Sur 268 molécules recherchées, 13 sont quantifiées sur cette station (avec une fréquence de quantification de 1,4%), dont 2 avec dépassement du seuil de potabilisation (0,1µg/l), notamment un dérivé de l'atrazine (déisopropyl déséthyl) suivi et quantifié pour la première fois en 2019 sur 3/4 des mesures ; la concentration maximale est enregistrée pour cette molécule à 0,16µg/l. Il semble qu'une amélioration soit perceptible par rapport aux années précédentes vis-à-vis de l'AMPA qui n'est plus quantifiée cette année alors qu'en 2018, elle dépassait le seuil de potabilisation.</t>
  </si>
  <si>
    <t>4 séries de mesures n'ont pas pu être réalisées en raison de rupture d'écoulement (juillet, août, septembre et octobre)</t>
  </si>
  <si>
    <t>État moyen vis-à-vis des macropolluants et plus particulièrement des nutriments : nitrates en augmentation et apparition de l'ammonium marquent une dégradation par rapport aux années précédentes.
Des résultats pesticides parmi les moins mauvais du bassin de la Charente : une concentration maximale (atrazine déisopropyl déséthyl) la plus basse des stations suivies en pesticides sur le réseau complémentaire Charente de 0,16µg/l, mais tout de même 13 molécules quantifiées sur 268 recherchées dont 2 en dépassement du seuil de potabilisation (0,1µg/l) et une fréquence de quantification de 1,4%. Le fait marquant l'amélioration de la situation vis-à-vis des pesticides par rapport à 2018 est la disparition de l'AMPA parmi les molécules quantifiées.</t>
  </si>
  <si>
    <t>1ère année de suivis (année de référence) : pas d'évaluation d'évolution.
État écologique physicochimique moyen en raison  de taux de saturation en oxygène faibles et de concentrations déclassantes en ammonium et dans une moindre mesure en nitrites.
Bactériologie de mauvaise qualité en raison de pics d'entérocoques.</t>
  </si>
  <si>
    <t>1ère année de suivis (année de référence) : pas d'évaluation d'évolution.
Malgré de bons résultats concernant les diatomées, les macro-invertébrés mettent en évidence une qualité moyenne en raison d’altérations d'habitats qui semblent en grande partie liés d'une part à l'anthropisation du bassin, et d'autre part aux effets d'une forte pression des nitrates : celle-ci n'est cependant pas confirmée par le suivi physicochimique qui ne révèle que des mesures en deçà de 35mg/l.</t>
  </si>
  <si>
    <t>1ère année de suivis (année de référence) : pas d'évaluation d'évolution.
État écologique moyen dans ses composantes physicochimiques générales et hydrobiologiques : l'anthropisation du bassin ainsi que des pressions azotées (ammonium notamment) semblent les principales origines du déclassement.</t>
  </si>
  <si>
    <t>Sur 268 molécules recherchées, 20 sont quantifiées sur cette station (avec une fréquence de quantification de 2,7%), dont 2 avec dépassement du seuil de potabilisation (0,1µg/l), notamment un dérivé de l'atrazine (déisopropyl déséthyl) suivi et quantifié pour la première fois en 2019 sur 4/4 des mesures (dont 3 dépassant le seuil de potabilisation) ; la concentration maximale est enregistrée pour cette molécule à 0,16µg/l. Il semble qu'une amélioration soit perceptible par rapport aux années précédentes vis-à-vis du métolachlor total (toujours quantifié mais en deçà du seuil de potabilisation) et de l'AMPA (qui n'est plus quantifié) alors que ces molécules dépassaient le seuil de potablilisation les années précédentes.</t>
  </si>
  <si>
    <t>État écologique bon dans sa composante physicochimique générale : situation stable par rapport aux années précédentes.
Des résultats pesticides parmi les moins mauvais du bassin de la Charente : une concentration maximale (atrazine déisopropyl déséthyl) parmi les plus basses des stations suivies en pesticides sur le réseau complémentaire Charente de 0,16µg/l, mais pas moins de 20 molécules quantifiées sur 268 recherchées dont 2 en dépassement du seuil de potabilisation (0,1µg/l) et une fréquence de quantification de 2,7%. Les faits marquant l'amélioration de la situation vis-à-vis des pesticides par rapport à 2018 sont la disparition de l'AMPA et du metolachlor total parmi les molécules dépassant le seuil de potabilisation.</t>
  </si>
  <si>
    <t>1ère année de suivis (année de référence) : pas d'évaluation d'évolution.
État écologique physicochimique bon.
Bactériologie de mauvaise qualité en raison de pics d'E. coli et d'entérocoques.</t>
  </si>
  <si>
    <t>1ère année de suivis (année de référence) : pas d'évaluation d'évolution.
Malgré de bons résultats concernant les diatomées, les macro-invertébrés mettent en évidence une qualité moyenne en raison d’altérations d'habitats qui semblent en grande partie liés d'une part à la très forte anthropisation du bassin (indice maximal), le risque de colmatage et l'urbanisation, et d'autre part aux effets de pressions élevées des nitrates (bien que les mesures n'excèdent pas 40mg/l), mais aussi des HAP (non suivis) et des pesticides (non suivis).</t>
  </si>
  <si>
    <t>1ère année de suivis (année de référence) : pas d'évaluation d'évolution.
État écologique moyen en raison de sa composante hydrobiologique révélant, malgré de bons indices physicochimiques, des impacts de pressions suspectées (non suivies) de HAP et de pesticides, ainsi que l'anthropisation importante de ce bassin urbanisé et subissant des risques de colmatages.</t>
  </si>
  <si>
    <t>1ère année de suivis (année de référence) : pas d'évaluation d'évolution.
État écologique physicochimique moyen en raison  de taux de saturation en oxygène faible.
Bactériologie de mauvaise qualité en raison de pics d'entérocoques.</t>
  </si>
  <si>
    <t>1ère année de suivis (année de référence) : pas d'évaluation d'évolution.
Si les diatomées révèlent une qualité moyenne, les macroinvertébrés quant à eux sont à l'origine d'un déclassement en qualité médiocre en raison d'une part de multiples pressions sur la qualité de l’eau notamment pesticides (non suivis) et nitrates (valeur maximale mesurée proche de 50mg/l) et d'autre part de l’anthropisation, directement liée au contexte agricole du bassin, à l'origine d'une dégradation de l’habitat (rectification notamment).</t>
  </si>
  <si>
    <t>1ère année de suivis (année de référence) : pas d'évaluation d'évolution.
État écologique médiocre en raison de sa composante hydrobiologique révélant des impacts cumulés de l'état physicochimique global moyen, de pressions suspectées (non suivies) de pesticides, ainsi que l'anthropisation importante de ce bassin fortement aménagé par l'agriculture intensive.</t>
  </si>
  <si>
    <t>État écologique physicochimique moyen en raison de température estivale excessive (près de 24°C)  : situation stable par rapport aux années précédentes.
Bactériologie de mauvaise qualité en raison de pics d'E. coli et d'entérocoques, comme en 2018.</t>
  </si>
  <si>
    <t>État écologique hydrobiologique bon révélé aussi bien par les diatomées que les macroinvertébrés  : bien que l'année 2018 ait été caractérisé par un très bon état, on peut considérer que le suivi 2019 correspond à un retour à "la normale" du bon état des années précédentes.</t>
  </si>
  <si>
    <t>Bon état global comme en témoignent notamment les indices hydrobiologiques, mais des températures estivales trop élevées en 2019 comme les années précédentes.</t>
  </si>
  <si>
    <t>État écologique physicochimique moyen en raison du bilan oxygène (oxygène dissous et taux de saturation en oxygène trop faibles et pic de DCO) et de température estivale excessive (près de 23°C)  : situation en dégradation pour ces paramètres par rapport aux années précédentes. On peut également remarquer, en 2019 comme les années précédentes de fortes concentrations de matières en suspension.
Bactériologie de mauvaise qualité en raison de pics d'E. coli et d'entérocoques, comme en 2018.</t>
  </si>
  <si>
    <t>Dégradation de la composante physicochimique globale de l'état écologique en état moyen, en raison du réchauffement de l'eau  et d'une désoxygénation en période estivale.</t>
  </si>
  <si>
    <t>1ère année de suivis (année de référence) : pas d'évaluation d'évolution.
État écologique hydrobiologique bon révélé aussi bien par les diatomées que les macroinvertébrés.</t>
  </si>
  <si>
    <t>1ère année de suivis (année de référence) : pas d'évaluation d'évolution.
État écologique bon, aussi bien dans sa composante physicochimique globale qu'hydrobiologique.</t>
  </si>
  <si>
    <t>1ère année de suivis (année de référence) : pas d'évaluation d'évolution.
État écologique physicochimique bon.
Bactériologie de mauvaise qualité en raison de concentrations d'E. coli et d'entérocoques élevées pour la plupart des mesures.</t>
  </si>
  <si>
    <t>1ère année de suivis (année de référence) : pas d'évaluation d'évolution.
État écologique hydrobiologique médiocre révélé aussi bien par les diatomées que les macroinvertébrés. La zone urbaine induit des pressions multiples sur l’habitat (rectification, recalibration, anthropisation du régime hydrologique) et la qualité de l’eau dans une moindre mesure. Un important colmatage par des concrétions calcaires entraine aussi un appauvrissement du milieu.</t>
  </si>
  <si>
    <t>1ère année de suivis (année de référence) : pas d'évaluation d'évolution.
Malgré une composante physicochimique générale bonne, l'état écologique est médiocre en raison de sa composante hydrobiologique dégradée sous les effets cumulés de l'artificialisation de la rivière (recouverte par l'urbanisation d'Angoulême).</t>
  </si>
  <si>
    <t>Commentaire uniquement sur le complément bactériologique.
Bactériologie de mauvaise qualité en raison de pics d'E. coli et d'entérocoques. Stabilité par rapport à 2018.</t>
  </si>
  <si>
    <t>État écologique physicochimique médiocre en raison de pics de nombreux macropolluants minéraux et organiques (orthophosphates, phosphore total, ammonium, nitrites, ainsi que dans une moindre mesure carbone organique, azote total Kjeldhal et DCO) : situation stable par rapport aux années précédentes.
Bactériologie de mauvaise qualité en raison de concentrations d'E. coli et d'entérocoques élevées pour la plupart des mesures : situation stable par rapport à 2018.</t>
  </si>
  <si>
    <t>État écologique hydrobiologique médiocre révélé par les macroinvertébrés (absence de suivi diatomées) en raison à la fois de pressions importantes de la qualité de l'eau (pesticides non suivis, HAP non suivis et matières phosphorées dont les suivis montrent effectivement de fortes concentrations en phosphore) et de dégradation de l'habitat (anthropisation très importante de l'habitat, ripisylve très altérée et urbanisation importante) : situation stable par rapport à 2018</t>
  </si>
  <si>
    <t>État écologique médiocre à la fois dans ses composantes physicochimiques générales et hydrobiologiques : l'anthropisation du bassin, l'altération de la ripisylve, l'urbanisation, ainsi que des pressions macropolluantes minérales et organiques (notamment phosphorées, mais aussi azotées), mais potentiellement également liées aux pesticides et HAP (non suivis), semblent les principales origines du déclassement. En cause : la forte artificialisation du bassin, ainsi que les impacts potentiels de rejets de station d'épuration et du pluvial de zone industrielle.</t>
  </si>
  <si>
    <t>État écologique physicochimique bon : situation stable par rapport aux années précédentes. On note cependant cette année une sursaturation en oxygène en conséquence de proliférations végétales (indice d'eutrophisation)
Bactériologie de qualité médiocre en raison de pics d'E. coli : situation en dégradation sensible par rapport à 2018.</t>
  </si>
  <si>
    <t>État écologique hydrobiologique moyen révélé par les macroinvertébrés (absence de suivi diatomées) en raison à la fois de pressions importantes de la qualité de l'eau par les nitrates (néanmoins les concentrations mesurées restent en deçà de 20mg/l) et les HAP (non suivis) et de dégradation de l'habitat par anthropisation très importante et risque de colmatage : situation en amélioration par rapport à 2018 (mais retour à la "normale" par rapport aux années précédentes).</t>
  </si>
  <si>
    <t>Malgré une composante physicochimique générale bonne, l'état écologique est moyen en raison de sa composante hydrobiologique dégradée sous les effets cumulés de dégradation de l'habitat et pressions polluantes à préciser (HAP ?)</t>
  </si>
  <si>
    <t>État écologique physicochimique bon : en amélioration par rapport aux années précédentes : on n'enregistre plus de concentration déclassante en ammonium.
Bactériologie de mauvaise qualité en raison de pics d'entérocoques : situation en dégradation sensible par rapport à 2018.</t>
  </si>
  <si>
    <t>Composante physicochimque de l'état écologique bonne, en amélioration vis-à-vis de l'ammonium.</t>
  </si>
  <si>
    <t>État écologique physicochimique moyen en raison de pics de nitrates : situation stable par rapport aux années précédentes.
Bactériologie de mauvaise qualité en raison de pics d'entérocoques : situation stable par rapport à 2018.</t>
  </si>
  <si>
    <t>Bon état écologique hydrobiologique révélé aussi bien par les diatomées que les macroinvertébrés : en amélioration par rapport à 2018</t>
  </si>
  <si>
    <t>Malgré une composante physicochimique générale de l'état écologique qui reste moyenne en raion de pics de nitrates, la composante hydrobiologique de celui-ci redevient bonne, ce qui marque une amélioration par rapport à 2018 et un retour à la "normale" vis-à-vis des années précédentes.</t>
  </si>
  <si>
    <t>Commentaire uniquement sur le complément bactériologique.
Bactériologie de mauvaise qualité en raison de pics d'entérocoques : situation stable par rapport à 2018.</t>
  </si>
  <si>
    <t>État écologique physicochimique médiocre en raison de valeurs de sous-saturation en oxygène révélant une pression organique importante : dégradation sensible par rapport aux années précédentes.
Bactériologie de qualité médiocre en raison de pics d'entérocoques : amélioration par rapport à 2018.</t>
  </si>
  <si>
    <t>Bon état écologique hydrobiologique révélé aussi bien par les diatomées que les macroinvertébrés : situation stable par rapport à 2018 et l'ensemble de la chronique.</t>
  </si>
  <si>
    <t>Malgré une composante physicochimique générale de l'état écologique qui reste moyenne en raison de sous-saturation en oxygène, la composante hydrobiologique de celui-ci reste bonne, ce qui marque une stabilité de la situation par rapport à 2018 et l'ensemble de la chronique.</t>
  </si>
  <si>
    <t>CDC Périgord Vert Nontronnais</t>
  </si>
  <si>
    <t>État écologique physicochimique moyen en raison de pics de carbone organique : amélioration sensible par rapport aux années précédentes avec des valeurs maximales moindres en carbone organique, qui ne s'accompagnent plus de pics de DCO.
Bactériologie de mauvaise qualité en raison de pics d'entérocoques : dégradation par rapport à 2018.</t>
  </si>
  <si>
    <t>Malgré de très bons résultats concernant les macro-invertébrés, les diatomées mettent en évidence un état écologique hydrobiologique moyen : les taxons observés suggèrent une pollution organique modérée et des teneurs importantes en nutriments.</t>
  </si>
  <si>
    <t>État écologique moyen à la fois dans ses composantes physicochimiques générales et hydrobiologiques. La pression organique est à l'origine de ce déclassement : bien que le carbone organique semble en diminution par les concentrations mesurées, ses impacts sur les peuplements de diatomées seraient quant à eux en augmentation, ne permettant pas de dégager de tendance ni en amélioration, ni en dégradation.</t>
  </si>
  <si>
    <t>État écologique physicochimique moyen en raison de pics de température au delà de 20°C : dégradation sensible par rapport aux années précédentes.
Bactériologie de qualité moyenne en raison de concentrations en entérocoques déclassantes : en amélioration par rapport à 2018.</t>
  </si>
  <si>
    <t>Bon état écologique hydrobiologique révélé aussi bien par les diatomées que les macroinvertébrés : amélioration par rapport à 2018, mais aussi vis-à-vis de l'ensemble de la chronique.</t>
  </si>
  <si>
    <t>1ère année de suivis (année de référence) : pas d'évaluation d'évolution.
Sur 268 molécules recherchées, 10 sont quantifiées sur cette station (avec une fréquence de quantification de 1,6%), dont 1 avec dépassement du seuil de potabilisation (0,1µg/l) : un dérivé du metolachlor (ESA) dont la concentration maximale est enregistrée à 0,19µg/l.</t>
  </si>
  <si>
    <t>Malgré une composante physicochimique générale de l'état écologique dégradée moyenne en raison de température estivale trop élevée, la composante hydrobiologique de celui-ci est améliorée et devient bonne. On ne peut donc dégager aucune tendance générale ni en amélioration ni en dégradation.
Par ailleurs, les résultats du suivi pesticides, inédit sur cette station,figurent parmi les moins mauvais du suivi Charente : une concentration maximale (metolachlor ESA) parmi les plus basses des stations suivies en pesticides sur le réseau complémentaire Charente de 0,19µg/l, mais tout de même 10 molécules quantifiées sur 268 recherchées dont 1 en dépassement du seuil de potabilisation (0,1µg/l) et une fréquence de quantification de 1,6%.</t>
  </si>
  <si>
    <t>1ère année de suivis (année de référence) : pas d'évaluation d'évolution.
Bon état écologique physicochimique.
Bactériologie de mauvaise qualité en raison de concentrations d'E. coli et d'entérocoques élevées pour la plupart des mesures.</t>
  </si>
  <si>
    <t>1ère année de suivis (année de référence) : pas d'évaluation d'évolution.
Bon état écologique hydrobiologique révélé par les macroinvertébrés, tandis que les diatomées indiquent même un très bon état.</t>
  </si>
  <si>
    <t>1ère année de suivis (année de référence) : pas d'évaluation d'évolution.
Sur 268 molécules recherchées, 8 sont quantifiées sur cette station (avec une fréquence de quantification de 1,5\%), dont 3 avec dépassement du seuil de potabilisation (0,1µg/l) : un dérivé du metolachlor (ESA) pour 3 mesures sur 4 et avec une la concentration maximale enregistrée à 0,27µg/l et une concentration moyenne également supérieure au seuil de potabilisation ; et deux dérivés du metazachlore (ESA pour 3 mesures sur 4 avec une concentration moyenne également supérieure au seuil de potabilisation ; OXA pour 2 mesures sur 4).</t>
  </si>
  <si>
    <t>1ère année de suivis (année de référence) : pas d'évaluation d'évolution.
État écologique bon, aussi bien dans sa composante physicochimique globale qu'hydrobiologique.
Par ailleurs, les résultats du suivi pesticides, inédit sur cette station, figurent parmi les moins mauvais du suivi Charente : une concentration maximale (metolachlor ESA) parmi les plus basses des stations suivies en pesticides sur le réseau complémentaire Charente de 0,27µg/l, mais tout de même 8 molécules quantifiées sur 268 recherchées dont 3 en dépassement du seuil de potabilisation (0,1µg/l) et une fréquence de quantification de 1,5\%.</t>
  </si>
  <si>
    <t>État écologique physicochimique médiocre en raison de pics d'orthophosphates : dégradation sensible par rapport aux années précédentes. On enregistre également, comme les années précédentes, des concentrations importantes en carbone organique et en demande chimique en oxygène. En revanche, contrairement aux années précédentes, les concentrations en ammonium restent faibles.
Bactériologie de mauvaise qualité en raison de notamment de concentrations en E. coli et entérocoques le plus souvent déclassantes : situation stable par rapport à 2018.</t>
  </si>
  <si>
    <t>Malgré de très bons résultats concernant les macro-invertébrés, les diatomées mettent en évidence un état écologique hydrobiologique moyen : des apports organiques sont soupçonnés, mais le milieu apparaît surtout riche en nutriments.</t>
  </si>
  <si>
    <t>État écologique médiocre dans sa composante physicochimique en raison de pics importants d'orthophosphates, mais aussi de carbone organique et de DCO. Cette dégradation par rapport aux années précédentes semble impacter le peuplement de diatomées dont la dégradation est à l'origine du déclassement de la composante hydrobiologique en état moyen.</t>
  </si>
  <si>
    <t>Bon état écologique physicochimique.
Bactériologie de mauvaise qualité en raison de pics d'entérocoques : dégradation par rapport à 2018.</t>
  </si>
  <si>
    <t>Bon état écologique hydrobiologique révélé par les macroinvertébrés, tandis que les diatomées indiquent même un très bon état : amélioration par rapport à 2018, mais aussi vis-à-vis de l'ensemble de la chronique.</t>
  </si>
  <si>
    <t>Bon état écologique aussi bien dans sa composante physicochimique générale qu'hydrobiologique : amélioration par rapport à 2018 mais aussi vis-à-vis de l'ensemble de la chronique.</t>
  </si>
  <si>
    <t>Commentaire uniquement sur le complément bactériologique. 1ère année de suivis (année de référence) : pas d'évaluation d'évolution.
Bactériologie de mauvaise qualité en raison de pics d'entérocoques.</t>
  </si>
  <si>
    <t>STEP Roumazières, barrages LMC</t>
  </si>
  <si>
    <t>Commentaire uniquement sur le complément bactériologique.
Bactériologie de mauvaise qualité en raison de pics d'entérocoques : stabilité par rapport à l'historique (antérieur à 2017).</t>
  </si>
  <si>
    <t>1ère année de suivis (année de référence) : pas d'évaluation d'évolution.
Sur 268 molécules recherchées, 6 sont quantifiées sur cette station, avec une fréquence de quantification de 1,3%, dont 3 avec dépassement du seuil de potabilisation (0,1µg/l) : deux dérivés du metolachlor (ESA pour 4 mesures sur 4 et avec une la concentration maximale enregistrée à 0,61µg/l ; OXA pour 3 mesures sur 4) et un dérivé du glyphosate AMPA pour 2 mesures sur 4. Les molécules mères métolachlore et glyphosate, ainsi que le métaldéhyde sont également quantifiés mais en deçà du seuil de potabilisation.</t>
  </si>
  <si>
    <t>Uniquement vis-à-vis de la bactériologie et des pesticides (1ère année de suivis) : pas d'évaluation d'évolution.</t>
  </si>
  <si>
    <t>Mauvaise qualité bactériologique.
Les résultats du suivi pesticides, inédit sur cette station, indiquent une concentration maximale (metolachlor ESA) de 0,61µg/l et 6 molécules quantifiées sur 268 recherchées dont 3 en dépassement du seuil de potabilisation (0,1µg/l) et une fréquence de quantification de 1,3%.</t>
  </si>
  <si>
    <t>Commentaire uniquement sur le complément bactériologique.
Bactériologie de mauvaise qualité en raison de pics d'entérocoques : stabilité par rapport à l'historique (antérieur à 2010).</t>
  </si>
  <si>
    <t>1ère année de suivis (année de référence) : pas d'évaluation d'évolution.
Sur 268 molécules recherchées, 8 sont quantifiées sur cette station, avec une fréquence de quantification de 1,8%, dont 4 avec dépassement du seuil de potabilisation (0,1µg/l) : deux dérivés du metolachlor (ESA pour 4 mesures sur 4 et avec une la concentration maximale enregistrée à 0,54µg/l ; OXA pour 2 mesures sur 4), un dérivé du glyphosate (AMPA pour 1 mesure sur 4) ; un dérivé de l'alachlor (ESA pour 3 mesures sur 4). Les molécules mères du metolachlore, du chlortoluron et des dérivés de l'atrazine (déséthyl) et de l'acetolachlor (ESA) sont également quantifiés mais en deçà du seuil de potabilisation.</t>
  </si>
  <si>
    <t>Mauvaise qualité bactériologique.
Les résultats du suivi pesticides, inédit sur cette station, indiquent une concentration maximale (metolachlor ESA) de 0,54µg/l et 8 molécules quantifiées sur 268 recherchées dont 4 en dépassement du seuil de potabilisation (0,1µg/l) et une fréquence de quantification de 1,8%.</t>
  </si>
  <si>
    <t>1ère année de suivis (année de référence) : pas d'évaluation d'évolution.
Sur 268 molécules recherchées, seulement 2 sont quantifiées sur cette station, avec une fréquence de quantification de 0,5%, dont 1 seule avec dépassement du seuil de potabilisation (0,1µg/l) : un dérivé du metolachlor (ESA) pour 2 mesures sur 4 et avec une concentration maximale enregistrée à 0,21µg/l. L'AMPA, dérivé du glyphosate est l'autre molécule quantifiée (1 mesure sur 4), mais en deçà du seuil de potabilisation. Ces différents indicateurs classent la station comme la moins touchée par la problématique pesticides de l'ensemble du dispositif Charente.</t>
  </si>
  <si>
    <t>Mauvaise qualité bactériologique.
Les résultats du suivi pesticides, inédit sur cette station, indiquent qu'il s'agirait de la moins affectée par la problématique pesticides du dispositif Charente : concentration maximale (metolachlor ESA) de 0,21µg/l et 2 molécules quantifiées sur 268 recherchées dont 1 seule en dépassement du seuil de potabilisation (0,1µg/l) et une fréquence de quantification de 0,5%.</t>
  </si>
  <si>
    <t>Station d'évaluation d'un ancien affluent de la Charente (la Treize) alimantant également le plan d'eau amont de Lavaud (la Guerlie)</t>
  </si>
  <si>
    <t>1ère année de suivis (année de référence) : pas d'évaluation d'évolution.
Etat écologique physicochimique moyen en raison de pics de posphore total et de carbone organique en automne et de desoxygnétation du milieu en été.
Bactériologie de mauvaise qualité en raison de fortes concentrations d'E. coli et d'entérocoques.</t>
  </si>
  <si>
    <t>1ère année de suivis (année de référence) : pas d'évaluation d'évolution.
État écologique hydrobiologique médiocre révélé par les macroinvertébrés, tandis que les diatomées classsent la station en état moyen. Les habitats de la station apparaissent perturbés, notamment par une hydrologie lentique et perturbée, en lien avec la proximité de la retenue en aval immédiat. Une pression sur la qualité de l’eau par les pesticides (non suivis sur cette station) est également suspectée. Le peuplement diatomique traduit donc une contamination organique modérée et un milieu riche en nutriments.</t>
  </si>
  <si>
    <t>1ère année de suivis (année de référence) : pas d'évaluation d'évolution.
Les fortes concentrations en phosphore et en matières organiques sont responsables du déclassement en état moyen pour la physicochimie et semblent également impacter les peuplements de diatomées. Mais ce sont les macroinvertébrés qui déclassent en état médiocre la station, révélant une suspicion de pression par les pesticides et surtout une état dégradé du milieu, en lien notamment avec une hydrologie lentique liée à l'influence du plan d'eau de Lavaud, en aval immédiat.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</si>
</sst>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Calibri"/>
      <family val="2"/>
      <scheme val="minor"/>
    </font>
    <font>
      <sz val="10"/>
      <name val="Arial"/>
      <family val="2"/>
    </font>
    <font>
      <b/>
      <sz val="14"/>
      <name val="Arial"/>
      <family val="2"/>
    </font>
    <font>
      <b/>
      <sz val="12"/>
      <name val="Arial"/>
      <family val="2"/>
    </font>
    <font>
      <sz val="11"/>
      <name val="Arial"/>
      <family val="2"/>
    </font>
    <font>
      <b/>
      <sz val="10"/>
      <name val="Arial"/>
      <family val="2"/>
    </font>
    <font>
      <b/>
      <sz val="16"/>
      <color theme="1"/>
      <name val="Times New Roman"/>
      <family val="1"/>
    </font>
    <font>
      <b/>
      <sz val="11"/>
      <name val="Times New Roman"/>
      <family val="1"/>
    </font>
    <font>
      <sz val="11"/>
      <name val="Times New Roman"/>
      <family val="1"/>
    </font>
    <font>
      <sz val="11"/>
      <color theme="1"/>
      <name val="Times New Roman"/>
      <family val="1"/>
    </font>
    <font>
      <sz val="16"/>
      <color theme="0"/>
      <name val="Times New Roman"/>
      <family val="1"/>
    </font>
    <font>
      <b/>
      <u/>
      <sz val="20"/>
      <color theme="0"/>
      <name val="Arial"/>
      <family val="2"/>
    </font>
    <font>
      <b/>
      <u/>
      <sz val="16"/>
      <name val="Arial"/>
      <family val="2"/>
    </font>
    <font>
      <b/>
      <u/>
      <sz val="22"/>
      <color theme="0"/>
      <name val="Arial"/>
      <family val="2"/>
    </font>
    <font>
      <b/>
      <sz val="20"/>
      <color rgb="FF002060"/>
      <name val="Times New Roman"/>
      <family val="1"/>
    </font>
    <font>
      <b/>
      <sz val="16"/>
      <color rgb="FF002060"/>
      <name val="Times New Roman"/>
      <family val="1"/>
    </font>
    <font>
      <b/>
      <sz val="11"/>
      <color rgb="FF002060"/>
      <name val="Times New Roman"/>
      <family val="1"/>
    </font>
    <font>
      <sz val="11"/>
      <color rgb="FF002060"/>
      <name val="Times New Roman"/>
      <family val="1"/>
    </font>
    <font>
      <b/>
      <sz val="11"/>
      <color theme="1"/>
      <name val="Calibri"/>
      <family val="2"/>
      <scheme val="minor"/>
    </font>
    <font>
      <b/>
      <sz val="11"/>
      <color rgb="FFFFFFFF"/>
      <name val="Calibri"/>
      <family val="2"/>
      <scheme val="minor"/>
    </font>
    <font>
      <b/>
      <sz val="12"/>
      <color rgb="FFFF7E28"/>
      <name val="Calibri"/>
      <family val="2"/>
      <scheme val="minor"/>
    </font>
    <font>
      <sz val="11"/>
      <name val="Calibri"/>
      <family val="2"/>
      <scheme val="minor"/>
    </font>
    <font>
      <b/>
      <sz val="11"/>
      <name val="Calibri"/>
      <family val="2"/>
      <scheme val="minor"/>
    </font>
    <font>
      <sz val="11"/>
      <color rgb="FF7030A0"/>
      <name val="Times New Roman"/>
      <family val="1"/>
    </font>
    <font>
      <b/>
      <sz val="11"/>
      <color rgb="FF7030A0"/>
      <name val="Times New Roman"/>
      <family val="1"/>
    </font>
    <font>
      <sz val="10"/>
      <color rgb="FF002060"/>
      <name val="Arial"/>
      <family val="2"/>
    </font>
    <font>
      <b/>
      <sz val="10"/>
      <color rgb="FF002060"/>
      <name val="Arial"/>
      <family val="2"/>
    </font>
    <font>
      <b/>
      <sz val="20"/>
      <color rgb="FFFF0000"/>
      <name val="Times New Roman"/>
      <family val="1"/>
    </font>
    <font>
      <b/>
      <sz val="16"/>
      <color rgb="FFFF0000"/>
      <name val="Times New Roman"/>
      <family val="1"/>
    </font>
    <font>
      <b/>
      <sz val="11"/>
      <color rgb="FFFF0000"/>
      <name val="Times New Roman"/>
      <family val="1"/>
    </font>
    <font>
      <sz val="11"/>
      <color rgb="FFFF0000"/>
      <name val="Times New Roman"/>
      <family val="1"/>
    </font>
    <font>
      <b/>
      <sz val="20"/>
      <color theme="0"/>
      <name val="Times New Roman"/>
      <family val="1"/>
    </font>
    <font>
      <b/>
      <sz val="16"/>
      <name val="Times New Roman"/>
      <family val="1"/>
    </font>
  </fonts>
  <fills count="16">
    <fill>
      <patternFill patternType="none"/>
    </fill>
    <fill>
      <patternFill patternType="gray125"/>
    </fill>
    <fill>
      <patternFill patternType="solid">
        <fgColor rgb="FF92D050"/>
        <bgColor indexed="31"/>
      </patternFill>
    </fill>
    <fill>
      <patternFill patternType="solid">
        <fgColor theme="0" tint="-0.14999847407452621"/>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2060"/>
        <bgColor indexed="64"/>
      </patternFill>
    </fill>
    <fill>
      <patternFill patternType="lightUp"/>
    </fill>
    <fill>
      <patternFill patternType="solid">
        <fgColor indexed="65"/>
        <bgColor indexed="64"/>
      </patternFill>
    </fill>
    <fill>
      <patternFill patternType="solid">
        <fgColor rgb="FFFFFF00"/>
        <bgColor indexed="64"/>
      </patternFill>
    </fill>
    <fill>
      <patternFill patternType="solid">
        <fgColor rgb="FF7094E8"/>
        <bgColor indexed="64"/>
      </patternFill>
    </fill>
    <fill>
      <patternFill patternType="solid">
        <fgColor rgb="FFFF0000"/>
        <bgColor indexed="64"/>
      </patternFill>
    </fill>
  </fills>
  <borders count="70">
    <border>
      <left/>
      <right/>
      <top/>
      <bottom/>
      <diagonal/>
    </border>
    <border>
      <left style="thick">
        <color indexed="64"/>
      </left>
      <right style="medium">
        <color indexed="64"/>
      </right>
      <top style="thick">
        <color indexed="64"/>
      </top>
      <bottom/>
      <diagonal/>
    </border>
    <border>
      <left style="medium">
        <color indexed="64"/>
      </left>
      <right/>
      <top style="thick">
        <color indexed="64"/>
      </top>
      <bottom/>
      <diagonal/>
    </border>
    <border>
      <left/>
      <right style="medium">
        <color indexed="64"/>
      </right>
      <top style="thick">
        <color indexed="64"/>
      </top>
      <bottom/>
      <diagonal/>
    </border>
    <border>
      <left style="thin">
        <color indexed="64"/>
      </left>
      <right/>
      <top style="thick">
        <color indexed="64"/>
      </top>
      <bottom style="medium">
        <color auto="1"/>
      </bottom>
      <diagonal/>
    </border>
    <border>
      <left/>
      <right/>
      <top style="thick">
        <color auto="1"/>
      </top>
      <bottom style="medium">
        <color indexed="64"/>
      </bottom>
      <diagonal/>
    </border>
    <border>
      <left/>
      <right style="thick">
        <color indexed="64"/>
      </right>
      <top style="thick">
        <color auto="1"/>
      </top>
      <bottom style="medium">
        <color indexed="64"/>
      </bottom>
      <diagonal/>
    </border>
    <border>
      <left/>
      <right/>
      <top/>
      <bottom style="medium">
        <color auto="1"/>
      </bottom>
      <diagonal/>
    </border>
    <border>
      <left style="thick">
        <color auto="1"/>
      </left>
      <right style="medium">
        <color auto="1"/>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ck">
        <color indexed="64"/>
      </right>
      <top style="medium">
        <color indexed="64"/>
      </top>
      <bottom style="thin">
        <color indexed="64"/>
      </bottom>
      <diagonal/>
    </border>
    <border>
      <left/>
      <right/>
      <top/>
      <bottom style="thin">
        <color indexed="64"/>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ck">
        <color indexed="64"/>
      </right>
      <top/>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ck">
        <color auto="1"/>
      </left>
      <right style="medium">
        <color auto="1"/>
      </right>
      <top style="thin">
        <color auto="1"/>
      </top>
      <bottom style="thin">
        <color auto="1"/>
      </bottom>
      <diagonal/>
    </border>
    <border>
      <left style="medium">
        <color auto="1"/>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diagonal/>
    </border>
    <border>
      <left style="thick">
        <color auto="1"/>
      </left>
      <right style="medium">
        <color auto="1"/>
      </right>
      <top/>
      <bottom style="thin">
        <color auto="1"/>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bottom/>
      <diagonal/>
    </border>
    <border>
      <left style="thick">
        <color indexed="64"/>
      </left>
      <right style="thin">
        <color indexed="64"/>
      </right>
      <top/>
      <bottom style="thin">
        <color indexed="64"/>
      </bottom>
      <diagonal/>
    </border>
    <border>
      <left style="thick">
        <color indexed="64"/>
      </left>
      <right style="thin">
        <color indexed="64"/>
      </right>
      <top/>
      <bottom style="medium">
        <color auto="1"/>
      </bottom>
      <diagonal/>
    </border>
    <border>
      <left style="thin">
        <color indexed="64"/>
      </left>
      <right style="thick">
        <color indexed="64"/>
      </right>
      <top/>
      <bottom style="medium">
        <color auto="1"/>
      </bottom>
      <diagonal/>
    </border>
    <border>
      <left style="medium">
        <color indexed="64"/>
      </left>
      <right style="medium">
        <color indexed="64"/>
      </right>
      <top style="thin">
        <color indexed="64"/>
      </top>
      <bottom style="thin">
        <color indexed="64"/>
      </bottom>
      <diagonal/>
    </border>
    <border>
      <left style="thick">
        <color auto="1"/>
      </left>
      <right style="medium">
        <color auto="1"/>
      </right>
      <top style="medium">
        <color auto="1"/>
      </top>
      <bottom/>
      <diagonal/>
    </border>
    <border>
      <left style="thick">
        <color auto="1"/>
      </left>
      <right style="medium">
        <color auto="1"/>
      </right>
      <top style="thin">
        <color indexed="64"/>
      </top>
      <bottom/>
      <diagonal/>
    </border>
    <border>
      <left style="medium">
        <color indexed="64"/>
      </left>
      <right style="thin">
        <color indexed="64"/>
      </right>
      <top/>
      <bottom style="medium">
        <color auto="1"/>
      </bottom>
      <diagonal/>
    </border>
    <border>
      <left style="thin">
        <color indexed="64"/>
      </left>
      <right style="medium">
        <color indexed="64"/>
      </right>
      <top/>
      <bottom style="medium">
        <color auto="1"/>
      </bottom>
      <diagonal/>
    </border>
    <border>
      <left/>
      <right style="thin">
        <color indexed="64"/>
      </right>
      <top/>
      <bottom style="medium">
        <color auto="1"/>
      </bottom>
      <diagonal/>
    </border>
    <border>
      <left style="thin">
        <color indexed="64"/>
      </left>
      <right style="thin">
        <color indexed="64"/>
      </right>
      <top/>
      <bottom style="medium">
        <color auto="1"/>
      </bottom>
      <diagonal/>
    </border>
    <border>
      <left style="thin">
        <color indexed="64"/>
      </left>
      <right/>
      <top/>
      <bottom style="medium">
        <color auto="1"/>
      </bottom>
      <diagonal/>
    </border>
    <border>
      <left style="medium">
        <color indexed="64"/>
      </left>
      <right/>
      <top/>
      <bottom style="medium">
        <color auto="1"/>
      </bottom>
      <diagonal/>
    </border>
    <border>
      <left style="thin">
        <color indexed="64"/>
      </left>
      <right style="medium">
        <color indexed="64"/>
      </right>
      <top/>
      <bottom/>
      <diagonal/>
    </border>
    <border>
      <left style="thick">
        <color auto="1"/>
      </left>
      <right style="medium">
        <color auto="1"/>
      </right>
      <top style="medium">
        <color auto="1"/>
      </top>
      <bottom style="thin">
        <color auto="1"/>
      </bottom>
      <diagonal/>
    </border>
    <border>
      <left style="thick">
        <color indexed="64"/>
      </left>
      <right style="medium">
        <color indexed="64"/>
      </right>
      <top style="thin">
        <color indexed="64"/>
      </top>
      <bottom style="thick">
        <color indexed="64"/>
      </bottom>
      <diagonal/>
    </border>
    <border>
      <left style="medium">
        <color indexed="64"/>
      </left>
      <right/>
      <top style="thin">
        <color indexed="64"/>
      </top>
      <bottom style="thick">
        <color indexed="64"/>
      </bottom>
      <diagonal/>
    </border>
    <border>
      <left/>
      <right style="medium">
        <color indexed="64"/>
      </right>
      <top style="thin">
        <color indexed="64"/>
      </top>
      <bottom style="thick">
        <color indexed="64"/>
      </bottom>
      <diagonal/>
    </border>
    <border>
      <left style="medium">
        <color auto="1"/>
      </left>
      <right style="thin">
        <color auto="1"/>
      </right>
      <top style="thin">
        <color auto="1"/>
      </top>
      <bottom style="thick">
        <color auto="1"/>
      </bottom>
      <diagonal/>
    </border>
    <border>
      <left style="thin">
        <color indexed="64"/>
      </left>
      <right style="medium">
        <color indexed="64"/>
      </right>
      <top style="thin">
        <color indexed="64"/>
      </top>
      <bottom style="thick">
        <color indexed="64"/>
      </bottom>
      <diagonal/>
    </border>
    <border>
      <left/>
      <right style="thin">
        <color indexed="64"/>
      </right>
      <top style="thin">
        <color auto="1"/>
      </top>
      <bottom style="thick">
        <color auto="1"/>
      </bottom>
      <diagonal/>
    </border>
    <border>
      <left style="thin">
        <color auto="1"/>
      </left>
      <right style="thin">
        <color auto="1"/>
      </right>
      <top style="thin">
        <color auto="1"/>
      </top>
      <bottom style="thick">
        <color auto="1"/>
      </bottom>
      <diagonal/>
    </border>
    <border>
      <left style="thin">
        <color indexed="64"/>
      </left>
      <right/>
      <top style="thin">
        <color indexed="64"/>
      </top>
      <bottom style="thick">
        <color indexed="64"/>
      </bottom>
      <diagonal/>
    </border>
    <border>
      <left style="thin">
        <color indexed="64"/>
      </left>
      <right style="thick">
        <color indexed="64"/>
      </right>
      <top style="medium">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auto="1"/>
      </right>
      <top style="thin">
        <color auto="1"/>
      </top>
      <bottom style="thick">
        <color auto="1"/>
      </bottom>
      <diagonal/>
    </border>
  </borders>
  <cellStyleXfs count="3">
    <xf numFmtId="0" fontId="0" fillId="0" borderId="0"/>
    <xf numFmtId="0" fontId="1" fillId="0" borderId="0"/>
    <xf numFmtId="0" fontId="1" fillId="0" borderId="0"/>
  </cellStyleXfs>
  <cellXfs count="246">
    <xf numFmtId="0" fontId="0" fillId="0" borderId="0" xfId="0"/>
    <xf numFmtId="0" fontId="2" fillId="7" borderId="15" xfId="1" applyFont="1" applyFill="1" applyBorder="1" applyAlignment="1">
      <alignment horizontal="center" vertical="center" wrapText="1"/>
    </xf>
    <xf numFmtId="0" fontId="3" fillId="0" borderId="19" xfId="1" applyFont="1" applyBorder="1" applyAlignment="1">
      <alignment horizontal="center" vertical="center" wrapText="1"/>
    </xf>
    <xf numFmtId="0" fontId="5" fillId="0" borderId="7" xfId="1" applyFont="1" applyBorder="1" applyAlignment="1">
      <alignment horizontal="center" vertical="center" wrapText="1"/>
    </xf>
    <xf numFmtId="0" fontId="7" fillId="0" borderId="30" xfId="2" applyFont="1" applyBorder="1" applyAlignment="1">
      <alignment horizontal="center" vertical="center"/>
    </xf>
    <xf numFmtId="0" fontId="8" fillId="0" borderId="34" xfId="2" applyFont="1" applyBorder="1" applyAlignment="1">
      <alignment horizontal="center" vertical="center" wrapText="1"/>
    </xf>
    <xf numFmtId="0" fontId="6" fillId="0" borderId="0" xfId="0" applyFont="1" applyFill="1" applyBorder="1" applyAlignment="1">
      <alignment horizontal="center" wrapText="1"/>
    </xf>
    <xf numFmtId="0" fontId="9" fillId="0" borderId="0" xfId="0" applyFont="1" applyBorder="1" applyAlignment="1">
      <alignment horizontal="center"/>
    </xf>
    <xf numFmtId="0" fontId="6" fillId="0" borderId="0" xfId="0" applyFont="1" applyBorder="1" applyAlignment="1">
      <alignment horizontal="center" wrapText="1"/>
    </xf>
    <xf numFmtId="0" fontId="6" fillId="0" borderId="9" xfId="0" applyFont="1" applyFill="1" applyBorder="1" applyAlignment="1">
      <alignment horizontal="center" wrapText="1"/>
    </xf>
    <xf numFmtId="0" fontId="6" fillId="0" borderId="29" xfId="0" applyFont="1" applyBorder="1" applyAlignment="1">
      <alignment horizontal="center" wrapText="1"/>
    </xf>
    <xf numFmtId="0" fontId="9" fillId="0" borderId="20" xfId="0" applyFont="1" applyBorder="1" applyAlignment="1">
      <alignment horizontal="center"/>
    </xf>
    <xf numFmtId="0" fontId="9" fillId="0" borderId="23" xfId="0" applyFont="1" applyBorder="1" applyAlignment="1">
      <alignment horizontal="center"/>
    </xf>
    <xf numFmtId="0" fontId="9" fillId="0" borderId="21" xfId="0" applyFont="1" applyBorder="1" applyAlignment="1">
      <alignment horizontal="center"/>
    </xf>
    <xf numFmtId="0" fontId="9" fillId="0" borderId="22" xfId="0" applyFont="1" applyBorder="1" applyAlignment="1">
      <alignment horizontal="center"/>
    </xf>
    <xf numFmtId="0" fontId="9" fillId="0" borderId="9" xfId="0" applyFont="1" applyBorder="1" applyAlignment="1">
      <alignment horizontal="center"/>
    </xf>
    <xf numFmtId="0" fontId="9" fillId="0" borderId="0" xfId="0" applyFont="1" applyAlignment="1">
      <alignment horizontal="center"/>
    </xf>
    <xf numFmtId="0" fontId="10" fillId="9" borderId="0" xfId="0" applyFont="1" applyFill="1" applyBorder="1" applyAlignment="1">
      <alignment horizontal="center" wrapText="1"/>
    </xf>
    <xf numFmtId="0" fontId="10" fillId="9" borderId="35" xfId="0" applyFont="1" applyFill="1" applyBorder="1" applyAlignment="1">
      <alignment horizontal="center" wrapText="1"/>
    </xf>
    <xf numFmtId="0" fontId="13" fillId="10" borderId="7" xfId="1" applyFont="1" applyFill="1" applyBorder="1" applyAlignment="1">
      <alignment horizontal="center" vertical="center" wrapText="1"/>
    </xf>
    <xf numFmtId="0" fontId="7" fillId="11" borderId="30" xfId="2" applyFont="1" applyFill="1" applyBorder="1" applyAlignment="1">
      <alignment horizontal="center" vertical="center"/>
    </xf>
    <xf numFmtId="0" fontId="14" fillId="9" borderId="36" xfId="2" applyFont="1" applyFill="1" applyBorder="1" applyAlignment="1">
      <alignment horizontal="center" vertical="center" wrapText="1"/>
    </xf>
    <xf numFmtId="49" fontId="15" fillId="0" borderId="16" xfId="0" quotePrefix="1" applyNumberFormat="1" applyFont="1" applyFill="1" applyBorder="1" applyAlignment="1">
      <alignment horizontal="center" vertical="center" wrapText="1"/>
    </xf>
    <xf numFmtId="0" fontId="15" fillId="0" borderId="37" xfId="2" applyFont="1" applyBorder="1" applyAlignment="1">
      <alignment horizontal="center" vertical="center" wrapText="1"/>
    </xf>
    <xf numFmtId="0" fontId="16" fillId="0" borderId="38" xfId="2" applyFont="1" applyBorder="1" applyAlignment="1">
      <alignment horizontal="center" vertical="center"/>
    </xf>
    <xf numFmtId="0" fontId="17" fillId="0" borderId="39" xfId="2" applyFont="1" applyBorder="1" applyAlignment="1">
      <alignment horizontal="center" vertical="center" wrapText="1"/>
    </xf>
    <xf numFmtId="0" fontId="17" fillId="0" borderId="40" xfId="2" applyFont="1" applyBorder="1" applyAlignment="1">
      <alignment horizontal="center" vertical="center" wrapText="1"/>
    </xf>
    <xf numFmtId="0" fontId="17" fillId="0" borderId="41" xfId="2" applyFont="1" applyBorder="1" applyAlignment="1">
      <alignment horizontal="center" vertical="center" wrapText="1"/>
    </xf>
    <xf numFmtId="0" fontId="17" fillId="0" borderId="42" xfId="2" applyFont="1" applyBorder="1" applyAlignment="1">
      <alignment horizontal="center" vertical="center" wrapText="1"/>
    </xf>
    <xf numFmtId="0" fontId="16" fillId="11" borderId="38" xfId="2" applyFont="1" applyFill="1" applyBorder="1" applyAlignment="1">
      <alignment horizontal="center" vertical="center"/>
    </xf>
    <xf numFmtId="0" fontId="17" fillId="12" borderId="42" xfId="2" applyFont="1" applyFill="1" applyBorder="1" applyAlignment="1">
      <alignment horizontal="center" vertical="center" wrapText="1"/>
    </xf>
    <xf numFmtId="0" fontId="17" fillId="0" borderId="15" xfId="2" applyFont="1" applyBorder="1" applyAlignment="1">
      <alignment horizontal="center" vertical="center" wrapText="1"/>
    </xf>
    <xf numFmtId="0" fontId="16" fillId="0" borderId="0" xfId="2" applyFont="1" applyBorder="1" applyAlignment="1">
      <alignment horizontal="center" vertical="center"/>
    </xf>
    <xf numFmtId="0" fontId="14" fillId="9" borderId="27" xfId="2" applyFont="1" applyFill="1" applyBorder="1" applyAlignment="1">
      <alignment horizontal="center" vertical="center" wrapText="1"/>
    </xf>
    <xf numFmtId="49" fontId="15" fillId="0" borderId="28" xfId="0" quotePrefix="1" applyNumberFormat="1" applyFont="1" applyFill="1" applyBorder="1" applyAlignment="1">
      <alignment horizontal="center" vertical="center" wrapText="1"/>
    </xf>
    <xf numFmtId="0" fontId="15" fillId="0" borderId="29" xfId="2" applyFont="1" applyBorder="1" applyAlignment="1">
      <alignment horizontal="center" vertical="center" wrapText="1"/>
    </xf>
    <xf numFmtId="0" fontId="16" fillId="0" borderId="30" xfId="2" applyFont="1" applyBorder="1" applyAlignment="1">
      <alignment horizontal="center" vertical="center"/>
    </xf>
    <xf numFmtId="0" fontId="17" fillId="0" borderId="31" xfId="2" applyFont="1" applyBorder="1" applyAlignment="1">
      <alignment horizontal="center" vertical="center" wrapText="1"/>
    </xf>
    <xf numFmtId="0" fontId="17" fillId="0" borderId="32" xfId="2" applyFont="1" applyBorder="1" applyAlignment="1">
      <alignment horizontal="center" vertical="center" wrapText="1"/>
    </xf>
    <xf numFmtId="0" fontId="17" fillId="0" borderId="33" xfId="2" applyFont="1" applyBorder="1" applyAlignment="1">
      <alignment horizontal="center" vertical="center" wrapText="1"/>
    </xf>
    <xf numFmtId="0" fontId="17" fillId="0" borderId="34" xfId="2" applyFont="1" applyBorder="1" applyAlignment="1">
      <alignment horizontal="center" vertical="center" wrapText="1"/>
    </xf>
    <xf numFmtId="0" fontId="17" fillId="12" borderId="34" xfId="2" applyFont="1" applyFill="1" applyBorder="1" applyAlignment="1">
      <alignment horizontal="center" vertical="center" wrapText="1"/>
    </xf>
    <xf numFmtId="0" fontId="16" fillId="11" borderId="30" xfId="2" applyFont="1" applyFill="1" applyBorder="1" applyAlignment="1">
      <alignment horizontal="center" vertical="center"/>
    </xf>
    <xf numFmtId="0" fontId="17" fillId="0" borderId="28" xfId="2" applyFont="1" applyBorder="1" applyAlignment="1">
      <alignment horizontal="center" vertical="center" wrapText="1"/>
    </xf>
    <xf numFmtId="0" fontId="0" fillId="13" borderId="0" xfId="0" applyFill="1"/>
    <xf numFmtId="0" fontId="19" fillId="14" borderId="0" xfId="0" applyFont="1" applyFill="1" applyAlignment="1">
      <alignment horizontal="center" vertical="center" wrapText="1"/>
    </xf>
    <xf numFmtId="0" fontId="0" fillId="0" borderId="0" xfId="0" applyAlignment="1">
      <alignment wrapText="1"/>
    </xf>
    <xf numFmtId="14" fontId="0" fillId="0" borderId="0" xfId="0" applyNumberFormat="1" applyAlignment="1">
      <alignment wrapText="1"/>
    </xf>
    <xf numFmtId="21" fontId="0" fillId="0" borderId="0" xfId="0" applyNumberFormat="1" applyAlignment="1">
      <alignment wrapText="1"/>
    </xf>
    <xf numFmtId="0" fontId="20" fillId="0" borderId="0" xfId="0" applyFont="1" applyAlignment="1">
      <alignment wrapText="1"/>
    </xf>
    <xf numFmtId="0" fontId="20" fillId="0" borderId="0" xfId="0" applyFont="1" applyAlignment="1"/>
    <xf numFmtId="0" fontId="20" fillId="13" borderId="0" xfId="0" applyFont="1" applyFill="1" applyAlignment="1">
      <alignment wrapText="1"/>
    </xf>
    <xf numFmtId="0" fontId="19" fillId="13" borderId="0" xfId="0" applyFont="1" applyFill="1" applyAlignment="1">
      <alignment horizontal="center" vertical="center" wrapText="1"/>
    </xf>
    <xf numFmtId="21" fontId="0" fillId="13" borderId="0" xfId="0" applyNumberFormat="1" applyFill="1" applyAlignment="1">
      <alignment wrapText="1"/>
    </xf>
    <xf numFmtId="0" fontId="18" fillId="0" borderId="0" xfId="0" applyFont="1" applyAlignment="1">
      <alignment wrapText="1"/>
    </xf>
    <xf numFmtId="14" fontId="18" fillId="0" borderId="0" xfId="0" applyNumberFormat="1" applyFont="1" applyAlignment="1">
      <alignment wrapText="1"/>
    </xf>
    <xf numFmtId="21" fontId="18" fillId="0" borderId="0" xfId="0" applyNumberFormat="1" applyFont="1" applyAlignment="1">
      <alignment wrapText="1"/>
    </xf>
    <xf numFmtId="1" fontId="18" fillId="13" borderId="0" xfId="0" applyNumberFormat="1" applyFont="1" applyFill="1" applyAlignment="1">
      <alignment wrapText="1"/>
    </xf>
    <xf numFmtId="0" fontId="18" fillId="0" borderId="0" xfId="0" applyFont="1"/>
    <xf numFmtId="0" fontId="18" fillId="0" borderId="0" xfId="0" applyFont="1" applyAlignment="1">
      <alignment vertical="center" wrapText="1"/>
    </xf>
    <xf numFmtId="0" fontId="18" fillId="0" borderId="7" xfId="0" applyFont="1" applyBorder="1" applyAlignment="1">
      <alignment wrapText="1"/>
    </xf>
    <xf numFmtId="14" fontId="18" fillId="0" borderId="7" xfId="0" applyNumberFormat="1" applyFont="1" applyBorder="1" applyAlignment="1">
      <alignment wrapText="1"/>
    </xf>
    <xf numFmtId="21" fontId="18" fillId="0" borderId="7" xfId="0" applyNumberFormat="1" applyFont="1" applyBorder="1" applyAlignment="1">
      <alignment wrapText="1"/>
    </xf>
    <xf numFmtId="0" fontId="18" fillId="0" borderId="7" xfId="0" applyFont="1" applyBorder="1"/>
    <xf numFmtId="0" fontId="17" fillId="0" borderId="28" xfId="2" applyFont="1" applyFill="1" applyBorder="1" applyAlignment="1">
      <alignment horizontal="center" vertical="center" wrapText="1"/>
    </xf>
    <xf numFmtId="0" fontId="16" fillId="12" borderId="30" xfId="2" applyFont="1" applyFill="1" applyBorder="1" applyAlignment="1">
      <alignment horizontal="center" vertical="center"/>
    </xf>
    <xf numFmtId="0" fontId="0" fillId="0" borderId="0" xfId="0" applyFont="1" applyBorder="1" applyAlignment="1">
      <alignment wrapText="1"/>
    </xf>
    <xf numFmtId="0" fontId="0" fillId="0" borderId="0" xfId="0" applyFont="1" applyBorder="1"/>
    <xf numFmtId="2" fontId="18" fillId="0" borderId="7" xfId="0" applyNumberFormat="1" applyFont="1" applyBorder="1" applyAlignment="1">
      <alignment vertical="center" wrapText="1"/>
    </xf>
    <xf numFmtId="2" fontId="18" fillId="0" borderId="7" xfId="0" applyNumberFormat="1" applyFont="1" applyBorder="1" applyAlignment="1">
      <alignment wrapText="1"/>
    </xf>
    <xf numFmtId="2" fontId="18" fillId="13" borderId="7" xfId="0" applyNumberFormat="1" applyFont="1" applyFill="1" applyBorder="1" applyAlignment="1">
      <alignment wrapText="1"/>
    </xf>
    <xf numFmtId="2" fontId="18" fillId="0" borderId="7" xfId="0" applyNumberFormat="1" applyFont="1" applyBorder="1"/>
    <xf numFmtId="0" fontId="5" fillId="0" borderId="46" xfId="1" applyFont="1" applyBorder="1" applyAlignment="1">
      <alignment horizontal="center" vertical="center"/>
    </xf>
    <xf numFmtId="0" fontId="5" fillId="0" borderId="47" xfId="1" applyFont="1" applyBorder="1" applyAlignment="1">
      <alignment horizontal="center" vertical="center"/>
    </xf>
    <xf numFmtId="0" fontId="16" fillId="0" borderId="44" xfId="2" applyFont="1" applyBorder="1" applyAlignment="1">
      <alignment horizontal="center" vertical="center" wrapText="1"/>
    </xf>
    <xf numFmtId="0" fontId="16" fillId="0" borderId="24" xfId="2" applyFont="1" applyBorder="1" applyAlignment="1">
      <alignment horizontal="center" vertical="center" wrapText="1"/>
    </xf>
    <xf numFmtId="0" fontId="9" fillId="0" borderId="44" xfId="0" applyFont="1" applyBorder="1" applyAlignment="1">
      <alignment horizontal="center"/>
    </xf>
    <xf numFmtId="0" fontId="9" fillId="0" borderId="24" xfId="0" applyFont="1" applyBorder="1" applyAlignment="1">
      <alignment horizontal="center"/>
    </xf>
    <xf numFmtId="0" fontId="20" fillId="0" borderId="0" xfId="0" applyFont="1" applyAlignment="1">
      <alignment wrapText="1"/>
    </xf>
    <xf numFmtId="0" fontId="16" fillId="0" borderId="21" xfId="2" applyFont="1" applyBorder="1" applyAlignment="1">
      <alignment horizontal="center" vertical="center" wrapText="1"/>
    </xf>
    <xf numFmtId="0" fontId="19" fillId="15" borderId="0" xfId="0" applyFont="1" applyFill="1" applyAlignment="1">
      <alignment horizontal="center" vertical="center" wrapText="1"/>
    </xf>
    <xf numFmtId="0" fontId="21" fillId="0" borderId="0" xfId="0" applyFont="1" applyAlignment="1">
      <alignment wrapText="1"/>
    </xf>
    <xf numFmtId="0" fontId="22" fillId="0" borderId="0" xfId="0" applyFont="1" applyAlignment="1">
      <alignment vertical="center" wrapText="1"/>
    </xf>
    <xf numFmtId="2" fontId="22" fillId="0" borderId="7" xfId="0" applyNumberFormat="1" applyFont="1" applyBorder="1" applyAlignment="1">
      <alignment vertical="center" wrapText="1"/>
    </xf>
    <xf numFmtId="14" fontId="21" fillId="0" borderId="0" xfId="0" applyNumberFormat="1" applyFont="1" applyAlignment="1">
      <alignment wrapText="1"/>
    </xf>
    <xf numFmtId="21" fontId="21" fillId="0" borderId="0" xfId="0" applyNumberFormat="1" applyFont="1" applyAlignment="1">
      <alignment wrapText="1"/>
    </xf>
    <xf numFmtId="0" fontId="21" fillId="0" borderId="0" xfId="0" quotePrefix="1" applyFont="1" applyAlignment="1">
      <alignment wrapText="1"/>
    </xf>
    <xf numFmtId="0" fontId="22" fillId="0" borderId="0" xfId="0" applyFont="1" applyAlignment="1">
      <alignment wrapText="1"/>
    </xf>
    <xf numFmtId="14" fontId="22" fillId="0" borderId="0" xfId="0" applyNumberFormat="1" applyFont="1" applyAlignment="1">
      <alignment wrapText="1"/>
    </xf>
    <xf numFmtId="21" fontId="22" fillId="0" borderId="0" xfId="0" applyNumberFormat="1" applyFont="1" applyAlignment="1">
      <alignment wrapText="1"/>
    </xf>
    <xf numFmtId="2" fontId="22" fillId="0" borderId="7" xfId="0" applyNumberFormat="1" applyFont="1" applyBorder="1" applyAlignment="1">
      <alignment wrapText="1"/>
    </xf>
    <xf numFmtId="2" fontId="18" fillId="13" borderId="0" xfId="0" applyNumberFormat="1" applyFont="1" applyFill="1" applyBorder="1" applyAlignment="1">
      <alignment wrapText="1"/>
    </xf>
    <xf numFmtId="2" fontId="18" fillId="0" borderId="0" xfId="0" applyNumberFormat="1" applyFont="1" applyBorder="1" applyAlignment="1">
      <alignment wrapText="1"/>
    </xf>
    <xf numFmtId="2" fontId="18" fillId="0" borderId="0" xfId="0" applyNumberFormat="1" applyFont="1" applyBorder="1"/>
    <xf numFmtId="0" fontId="22" fillId="0" borderId="7" xfId="0" applyFont="1" applyBorder="1" applyAlignment="1">
      <alignment wrapText="1"/>
    </xf>
    <xf numFmtId="0" fontId="0" fillId="0" borderId="0" xfId="0" applyBorder="1" applyAlignment="1">
      <alignment wrapText="1"/>
    </xf>
    <xf numFmtId="0" fontId="0" fillId="0" borderId="0" xfId="0" applyBorder="1"/>
    <xf numFmtId="0" fontId="17" fillId="0" borderId="34" xfId="2" applyFont="1" applyFill="1" applyBorder="1" applyAlignment="1">
      <alignment horizontal="center" vertical="center" wrapText="1"/>
    </xf>
    <xf numFmtId="0" fontId="23" fillId="12" borderId="34" xfId="2" applyFont="1" applyFill="1" applyBorder="1" applyAlignment="1">
      <alignment horizontal="center" vertical="center" wrapText="1"/>
    </xf>
    <xf numFmtId="0" fontId="23" fillId="0" borderId="0" xfId="0" applyFont="1" applyBorder="1" applyAlignment="1">
      <alignment horizontal="center"/>
    </xf>
    <xf numFmtId="0" fontId="23" fillId="0" borderId="23" xfId="0" applyFont="1" applyBorder="1" applyAlignment="1">
      <alignment horizontal="center"/>
    </xf>
    <xf numFmtId="0" fontId="17" fillId="0" borderId="48" xfId="2" applyFont="1" applyBorder="1" applyAlignment="1">
      <alignment horizontal="center" vertical="center" wrapText="1"/>
    </xf>
    <xf numFmtId="0" fontId="17" fillId="12" borderId="48" xfId="2" applyFont="1" applyFill="1" applyBorder="1" applyAlignment="1">
      <alignment horizontal="center" vertical="center" wrapText="1"/>
    </xf>
    <xf numFmtId="0" fontId="15" fillId="0" borderId="25" xfId="2" applyFont="1" applyBorder="1" applyAlignment="1">
      <alignment horizontal="center" vertical="center" wrapText="1"/>
    </xf>
    <xf numFmtId="0" fontId="16" fillId="0" borderId="11" xfId="2" applyFont="1" applyBorder="1" applyAlignment="1">
      <alignment horizontal="center" vertical="center"/>
    </xf>
    <xf numFmtId="0" fontId="17" fillId="0" borderId="12" xfId="2" applyFont="1" applyBorder="1" applyAlignment="1">
      <alignment horizontal="center" vertical="center" wrapText="1"/>
    </xf>
    <xf numFmtId="0" fontId="17" fillId="0" borderId="14" xfId="2" applyFont="1" applyBorder="1" applyAlignment="1">
      <alignment horizontal="center" vertical="center" wrapText="1"/>
    </xf>
    <xf numFmtId="0" fontId="17" fillId="0" borderId="26" xfId="2" applyFont="1" applyBorder="1" applyAlignment="1">
      <alignment horizontal="center" vertical="center" wrapText="1"/>
    </xf>
    <xf numFmtId="0" fontId="16" fillId="11" borderId="11" xfId="2" applyFont="1" applyFill="1" applyBorder="1" applyAlignment="1">
      <alignment horizontal="center" vertical="center"/>
    </xf>
    <xf numFmtId="0" fontId="24" fillId="0" borderId="44" xfId="2" applyFont="1" applyBorder="1" applyAlignment="1">
      <alignment horizontal="center" vertical="center" wrapText="1"/>
    </xf>
    <xf numFmtId="0" fontId="24" fillId="0" borderId="24" xfId="2" applyFont="1" applyBorder="1" applyAlignment="1">
      <alignment horizontal="center" vertical="center" wrapText="1"/>
    </xf>
    <xf numFmtId="0" fontId="24" fillId="0" borderId="0" xfId="2" applyFont="1" applyBorder="1" applyAlignment="1">
      <alignment horizontal="center" vertical="center"/>
    </xf>
    <xf numFmtId="0" fontId="24" fillId="0" borderId="38" xfId="2" applyFont="1" applyBorder="1" applyAlignment="1">
      <alignment horizontal="center" vertical="center"/>
    </xf>
    <xf numFmtId="0" fontId="4" fillId="3" borderId="51" xfId="1" applyFont="1" applyFill="1" applyBorder="1" applyAlignment="1">
      <alignment horizontal="center" vertical="center" wrapText="1"/>
    </xf>
    <xf numFmtId="0" fontId="4" fillId="3" borderId="52" xfId="1" applyFont="1" applyFill="1" applyBorder="1" applyAlignment="1">
      <alignment horizontal="center" vertical="center" wrapText="1"/>
    </xf>
    <xf numFmtId="0" fontId="1" fillId="4" borderId="53" xfId="1" applyFont="1" applyFill="1" applyBorder="1" applyAlignment="1">
      <alignment horizontal="center" vertical="center" textRotation="90" wrapText="1"/>
    </xf>
    <xf numFmtId="0" fontId="1" fillId="4" borderId="54" xfId="1" applyFont="1" applyFill="1" applyBorder="1" applyAlignment="1">
      <alignment horizontal="center" vertical="center" textRotation="90" wrapText="1"/>
    </xf>
    <xf numFmtId="0" fontId="4" fillId="4" borderId="55" xfId="1" applyFont="1" applyFill="1" applyBorder="1" applyAlignment="1">
      <alignment horizontal="center" vertical="center" wrapText="1"/>
    </xf>
    <xf numFmtId="0" fontId="5" fillId="5" borderId="51" xfId="1" applyFont="1" applyFill="1" applyBorder="1" applyAlignment="1">
      <alignment horizontal="center" vertical="center" wrapText="1"/>
    </xf>
    <xf numFmtId="0" fontId="1" fillId="5" borderId="55" xfId="1" applyFont="1" applyFill="1" applyBorder="1" applyAlignment="1">
      <alignment horizontal="center" vertical="center" wrapText="1"/>
    </xf>
    <xf numFmtId="0" fontId="5" fillId="6" borderId="51" xfId="1" applyFont="1" applyFill="1" applyBorder="1" applyAlignment="1">
      <alignment horizontal="center" vertical="center" wrapText="1"/>
    </xf>
    <xf numFmtId="0" fontId="1" fillId="6" borderId="55" xfId="1" applyFont="1" applyFill="1" applyBorder="1" applyAlignment="1">
      <alignment horizontal="center" vertical="center" wrapText="1"/>
    </xf>
    <xf numFmtId="0" fontId="1" fillId="7" borderId="56" xfId="1" applyFont="1" applyFill="1" applyBorder="1" applyAlignment="1">
      <alignment horizontal="center" vertical="center" wrapText="1"/>
    </xf>
    <xf numFmtId="0" fontId="5" fillId="8" borderId="51" xfId="1" applyFont="1" applyFill="1" applyBorder="1" applyAlignment="1">
      <alignment horizontal="center" vertical="center" wrapText="1"/>
    </xf>
    <xf numFmtId="49" fontId="15" fillId="0" borderId="9" xfId="0" quotePrefix="1" applyNumberFormat="1" applyFont="1" applyFill="1" applyBorder="1" applyAlignment="1">
      <alignment horizontal="center" vertical="center" wrapText="1"/>
    </xf>
    <xf numFmtId="0" fontId="16" fillId="0" borderId="45" xfId="2" applyFont="1" applyBorder="1" applyAlignment="1">
      <alignment horizontal="center" vertical="center" wrapText="1"/>
    </xf>
    <xf numFmtId="0" fontId="16" fillId="0" borderId="42" xfId="2" applyFont="1" applyBorder="1" applyAlignment="1">
      <alignment horizontal="center" vertical="center" wrapText="1"/>
    </xf>
    <xf numFmtId="0" fontId="14" fillId="9" borderId="49" xfId="2" applyFont="1" applyFill="1" applyBorder="1" applyAlignment="1">
      <alignment horizontal="center" vertical="center" wrapText="1"/>
    </xf>
    <xf numFmtId="0" fontId="14" fillId="9" borderId="50" xfId="2" applyFont="1" applyFill="1" applyBorder="1" applyAlignment="1">
      <alignment horizontal="center" vertical="center" wrapText="1"/>
    </xf>
    <xf numFmtId="0" fontId="23" fillId="0" borderId="22" xfId="0" applyFont="1" applyBorder="1" applyAlignment="1">
      <alignment horizontal="center"/>
    </xf>
    <xf numFmtId="0" fontId="16" fillId="12" borderId="38" xfId="2" applyFont="1" applyFill="1" applyBorder="1" applyAlignment="1">
      <alignment horizontal="center" vertical="center"/>
    </xf>
    <xf numFmtId="0" fontId="17" fillId="0" borderId="33" xfId="2" applyFont="1" applyFill="1" applyBorder="1" applyAlignment="1">
      <alignment horizontal="center" vertical="center" wrapText="1"/>
    </xf>
    <xf numFmtId="0" fontId="7" fillId="12" borderId="30" xfId="2" applyFont="1" applyFill="1" applyBorder="1" applyAlignment="1">
      <alignment horizontal="center" vertical="center"/>
    </xf>
    <xf numFmtId="0" fontId="25" fillId="8" borderId="54" xfId="1" applyFont="1" applyFill="1" applyBorder="1" applyAlignment="1">
      <alignment horizontal="center" vertical="center" wrapText="1"/>
    </xf>
    <xf numFmtId="0" fontId="26" fillId="8" borderId="54" xfId="1" applyFont="1" applyFill="1" applyBorder="1" applyAlignment="1">
      <alignment horizontal="center" vertical="center" wrapText="1"/>
    </xf>
    <xf numFmtId="0" fontId="25" fillId="8" borderId="55" xfId="1" applyFont="1" applyFill="1" applyBorder="1" applyAlignment="1">
      <alignment horizontal="center" vertical="center" wrapText="1"/>
    </xf>
    <xf numFmtId="0" fontId="3" fillId="0" borderId="44" xfId="1" applyFont="1" applyBorder="1" applyAlignment="1">
      <alignment horizontal="center" vertical="center"/>
    </xf>
    <xf numFmtId="0" fontId="3" fillId="0" borderId="45" xfId="1" applyFont="1" applyBorder="1" applyAlignment="1">
      <alignment horizontal="center" vertical="center"/>
    </xf>
    <xf numFmtId="0" fontId="3" fillId="0" borderId="24" xfId="1" applyFont="1" applyBorder="1" applyAlignment="1">
      <alignment horizontal="center" vertical="center"/>
    </xf>
    <xf numFmtId="0" fontId="3" fillId="0" borderId="43" xfId="1" applyFont="1" applyBorder="1" applyAlignment="1">
      <alignment horizontal="center" vertical="center"/>
    </xf>
    <xf numFmtId="0" fontId="11" fillId="9" borderId="1" xfId="1" applyFont="1" applyFill="1" applyBorder="1" applyAlignment="1">
      <alignment horizontal="center" vertical="center" wrapText="1"/>
    </xf>
    <xf numFmtId="0" fontId="11" fillId="9" borderId="8" xfId="1" applyFont="1" applyFill="1" applyBorder="1" applyAlignment="1">
      <alignment horizontal="center" vertical="center" wrapText="1"/>
    </xf>
    <xf numFmtId="0" fontId="12" fillId="2" borderId="2" xfId="2" applyNumberFormat="1" applyFont="1" applyFill="1" applyBorder="1" applyAlignment="1">
      <alignment horizontal="center" vertical="center" wrapText="1"/>
    </xf>
    <xf numFmtId="0" fontId="12" fillId="2" borderId="3" xfId="2" applyNumberFormat="1" applyFont="1" applyFill="1" applyBorder="1" applyAlignment="1">
      <alignment horizontal="center" vertical="center" wrapText="1"/>
    </xf>
    <xf numFmtId="0" fontId="12" fillId="2" borderId="9" xfId="2" applyNumberFormat="1" applyFont="1" applyFill="1" applyBorder="1" applyAlignment="1">
      <alignment horizontal="center" vertical="center" wrapText="1"/>
    </xf>
    <xf numFmtId="0" fontId="12" fillId="2" borderId="10" xfId="2" applyNumberFormat="1" applyFont="1" applyFill="1" applyBorder="1" applyAlignment="1">
      <alignment horizontal="center" vertical="center" wrapText="1"/>
    </xf>
    <xf numFmtId="0" fontId="13" fillId="10" borderId="4" xfId="1" applyFont="1" applyFill="1" applyBorder="1" applyAlignment="1">
      <alignment horizontal="center" vertical="center" wrapText="1"/>
    </xf>
    <xf numFmtId="0" fontId="13" fillId="10" borderId="5" xfId="1" applyFont="1" applyFill="1" applyBorder="1" applyAlignment="1">
      <alignment horizontal="center" vertical="center" wrapText="1"/>
    </xf>
    <xf numFmtId="0" fontId="13" fillId="10" borderId="6" xfId="1" applyFont="1" applyFill="1" applyBorder="1" applyAlignment="1">
      <alignment horizontal="center" vertical="center" wrapText="1"/>
    </xf>
    <xf numFmtId="0" fontId="2" fillId="3" borderId="11" xfId="1" applyFont="1" applyFill="1" applyBorder="1" applyAlignment="1">
      <alignment horizontal="center" vertical="center" wrapText="1"/>
    </xf>
    <xf numFmtId="0" fontId="2" fillId="3" borderId="12" xfId="1" applyFont="1" applyFill="1" applyBorder="1" applyAlignment="1">
      <alignment horizontal="center" vertical="center" wrapText="1"/>
    </xf>
    <xf numFmtId="0" fontId="2" fillId="4" borderId="13" xfId="1" applyFont="1" applyFill="1" applyBorder="1" applyAlignment="1">
      <alignment horizontal="center" vertical="center" wrapText="1"/>
    </xf>
    <xf numFmtId="0" fontId="2" fillId="4" borderId="14" xfId="1" applyFont="1" applyFill="1" applyBorder="1" applyAlignment="1">
      <alignment horizontal="center" vertical="center" wrapText="1"/>
    </xf>
    <xf numFmtId="0" fontId="2" fillId="4" borderId="12" xfId="1" applyFont="1" applyFill="1" applyBorder="1" applyAlignment="1">
      <alignment horizontal="center" vertical="center" wrapText="1"/>
    </xf>
    <xf numFmtId="0" fontId="2" fillId="5" borderId="11" xfId="1" applyFont="1" applyFill="1" applyBorder="1" applyAlignment="1">
      <alignment horizontal="center" vertical="center" wrapText="1"/>
    </xf>
    <xf numFmtId="0" fontId="2" fillId="5" borderId="12" xfId="1" applyFont="1" applyFill="1" applyBorder="1" applyAlignment="1">
      <alignment horizontal="center" vertical="center" wrapText="1"/>
    </xf>
    <xf numFmtId="0" fontId="2" fillId="6" borderId="11" xfId="1" applyFont="1" applyFill="1" applyBorder="1" applyAlignment="1">
      <alignment horizontal="center" vertical="center" wrapText="1"/>
    </xf>
    <xf numFmtId="0" fontId="2" fillId="6" borderId="12" xfId="1" applyFont="1" applyFill="1" applyBorder="1" applyAlignment="1">
      <alignment horizontal="center" vertical="center" wrapText="1"/>
    </xf>
    <xf numFmtId="0" fontId="2" fillId="8" borderId="16" xfId="1" applyFont="1" applyFill="1" applyBorder="1" applyAlignment="1">
      <alignment horizontal="center" vertical="center" wrapText="1"/>
    </xf>
    <xf numFmtId="0" fontId="2" fillId="8" borderId="17" xfId="1" applyFont="1" applyFill="1" applyBorder="1" applyAlignment="1">
      <alignment horizontal="center" vertical="center" wrapText="1"/>
    </xf>
    <xf numFmtId="0" fontId="2" fillId="8" borderId="18" xfId="1" applyFont="1" applyFill="1" applyBorder="1" applyAlignment="1">
      <alignment horizontal="center" vertical="center" wrapText="1"/>
    </xf>
    <xf numFmtId="0" fontId="20" fillId="0" borderId="0" xfId="0" applyFont="1" applyAlignment="1">
      <alignment wrapText="1"/>
    </xf>
    <xf numFmtId="0" fontId="4" fillId="3" borderId="20" xfId="1" applyFont="1" applyFill="1" applyBorder="1" applyAlignment="1">
      <alignment horizontal="center" vertical="center" wrapText="1"/>
    </xf>
    <xf numFmtId="0" fontId="4" fillId="3" borderId="57" xfId="1" applyFont="1" applyFill="1" applyBorder="1" applyAlignment="1">
      <alignment horizontal="center" vertical="center" wrapText="1"/>
    </xf>
    <xf numFmtId="0" fontId="1" fillId="4" borderId="21" xfId="1" applyFont="1" applyFill="1" applyBorder="1" applyAlignment="1">
      <alignment horizontal="center" vertical="center" textRotation="90" wrapText="1"/>
    </xf>
    <xf numFmtId="0" fontId="1" fillId="4" borderId="22" xfId="1" applyFont="1" applyFill="1" applyBorder="1" applyAlignment="1">
      <alignment horizontal="center" vertical="center" textRotation="90" wrapText="1"/>
    </xf>
    <xf numFmtId="0" fontId="4" fillId="4" borderId="23" xfId="1" applyFont="1" applyFill="1" applyBorder="1" applyAlignment="1">
      <alignment horizontal="center" vertical="center" wrapText="1"/>
    </xf>
    <xf numFmtId="0" fontId="5" fillId="5" borderId="20" xfId="1" applyFont="1" applyFill="1" applyBorder="1" applyAlignment="1">
      <alignment horizontal="center" vertical="center" wrapText="1"/>
    </xf>
    <xf numFmtId="0" fontId="1" fillId="5" borderId="23" xfId="1" applyFont="1" applyFill="1" applyBorder="1" applyAlignment="1">
      <alignment horizontal="center" vertical="center" wrapText="1"/>
    </xf>
    <xf numFmtId="0" fontId="5" fillId="6" borderId="20" xfId="1" applyFont="1" applyFill="1" applyBorder="1" applyAlignment="1">
      <alignment horizontal="center" vertical="center" wrapText="1"/>
    </xf>
    <xf numFmtId="0" fontId="1" fillId="6" borderId="23" xfId="1" applyFont="1" applyFill="1" applyBorder="1" applyAlignment="1">
      <alignment horizontal="center" vertical="center" wrapText="1"/>
    </xf>
    <xf numFmtId="0" fontId="1" fillId="7" borderId="9" xfId="1" applyFont="1" applyFill="1" applyBorder="1" applyAlignment="1">
      <alignment horizontal="center" vertical="center" wrapText="1"/>
    </xf>
    <xf numFmtId="0" fontId="5" fillId="8" borderId="20" xfId="1" applyFont="1" applyFill="1" applyBorder="1" applyAlignment="1">
      <alignment horizontal="center" vertical="center" wrapText="1"/>
    </xf>
    <xf numFmtId="0" fontId="1" fillId="8" borderId="22" xfId="1" applyFont="1" applyFill="1" applyBorder="1" applyAlignment="1">
      <alignment horizontal="center" vertical="center" wrapText="1"/>
    </xf>
    <xf numFmtId="0" fontId="5" fillId="8" borderId="22" xfId="1" applyFont="1" applyFill="1" applyBorder="1" applyAlignment="1">
      <alignment horizontal="center" vertical="center" wrapText="1"/>
    </xf>
    <xf numFmtId="0" fontId="1" fillId="8" borderId="23" xfId="1" applyFont="1" applyFill="1" applyBorder="1" applyAlignment="1">
      <alignment horizontal="center" vertical="center" wrapText="1"/>
    </xf>
    <xf numFmtId="0" fontId="27" fillId="9" borderId="58" xfId="2" applyFont="1" applyFill="1" applyBorder="1" applyAlignment="1">
      <alignment horizontal="center" vertical="center" wrapText="1"/>
    </xf>
    <xf numFmtId="49" fontId="28" fillId="0" borderId="16" xfId="0" quotePrefix="1" applyNumberFormat="1" applyFont="1" applyFill="1" applyBorder="1" applyAlignment="1">
      <alignment horizontal="center" vertical="center" wrapText="1"/>
    </xf>
    <xf numFmtId="0" fontId="28" fillId="0" borderId="25" xfId="2" applyFont="1" applyBorder="1" applyAlignment="1">
      <alignment horizontal="center" vertical="center" wrapText="1"/>
    </xf>
    <xf numFmtId="0" fontId="29" fillId="0" borderId="11" xfId="2" applyFont="1" applyBorder="1" applyAlignment="1">
      <alignment horizontal="center" vertical="center"/>
    </xf>
    <xf numFmtId="0" fontId="30" fillId="0" borderId="12" xfId="2" applyFont="1" applyBorder="1" applyAlignment="1">
      <alignment horizontal="center" vertical="center" wrapText="1"/>
    </xf>
    <xf numFmtId="0" fontId="30" fillId="0" borderId="13" xfId="2" applyFont="1" applyBorder="1" applyAlignment="1">
      <alignment horizontal="center" vertical="center" wrapText="1"/>
    </xf>
    <xf numFmtId="0" fontId="30" fillId="0" borderId="14" xfId="2" applyFont="1" applyBorder="1" applyAlignment="1">
      <alignment horizontal="center" vertical="center" wrapText="1"/>
    </xf>
    <xf numFmtId="0" fontId="30" fillId="0" borderId="26" xfId="2" applyFont="1" applyBorder="1" applyAlignment="1">
      <alignment horizontal="center" vertical="center" wrapText="1"/>
    </xf>
    <xf numFmtId="0" fontId="29" fillId="11" borderId="11" xfId="2" applyFont="1" applyFill="1" applyBorder="1" applyAlignment="1">
      <alignment horizontal="center" vertical="center"/>
    </xf>
    <xf numFmtId="0" fontId="30" fillId="12" borderId="26" xfId="2" applyFont="1" applyFill="1" applyBorder="1" applyAlignment="1">
      <alignment horizontal="center" vertical="center" wrapText="1"/>
    </xf>
    <xf numFmtId="0" fontId="30" fillId="0" borderId="16" xfId="2" applyFont="1" applyBorder="1" applyAlignment="1">
      <alignment horizontal="center" vertical="center" wrapText="1"/>
    </xf>
    <xf numFmtId="0" fontId="29" fillId="0" borderId="44" xfId="2" applyFont="1" applyBorder="1" applyAlignment="1">
      <alignment horizontal="center" vertical="center" wrapText="1"/>
    </xf>
    <xf numFmtId="0" fontId="29" fillId="0" borderId="24" xfId="2" applyFont="1" applyBorder="1" applyAlignment="1">
      <alignment horizontal="center" vertical="center" wrapText="1"/>
    </xf>
    <xf numFmtId="0" fontId="29" fillId="0" borderId="0" xfId="2" applyFont="1" applyBorder="1" applyAlignment="1">
      <alignment horizontal="center" vertical="center"/>
    </xf>
    <xf numFmtId="0" fontId="8" fillId="0" borderId="33" xfId="2" applyFont="1" applyBorder="1" applyAlignment="1">
      <alignment horizontal="center" vertical="center" wrapText="1"/>
    </xf>
    <xf numFmtId="0" fontId="31" fillId="9" borderId="27" xfId="2" applyFont="1" applyFill="1" applyBorder="1" applyAlignment="1">
      <alignment horizontal="center" vertical="center" wrapText="1"/>
    </xf>
    <xf numFmtId="49" fontId="6" fillId="0" borderId="28" xfId="0" quotePrefix="1" applyNumberFormat="1" applyFont="1" applyFill="1" applyBorder="1" applyAlignment="1">
      <alignment horizontal="center" vertical="center" wrapText="1"/>
    </xf>
    <xf numFmtId="0" fontId="32" fillId="0" borderId="29" xfId="2" applyFont="1" applyBorder="1" applyAlignment="1">
      <alignment horizontal="center" vertical="center" wrapText="1"/>
    </xf>
    <xf numFmtId="0" fontId="8" fillId="0" borderId="31" xfId="2" applyFont="1" applyBorder="1" applyAlignment="1">
      <alignment horizontal="center" vertical="center" wrapText="1"/>
    </xf>
    <xf numFmtId="0" fontId="8" fillId="0" borderId="32" xfId="2" applyFont="1" applyBorder="1" applyAlignment="1">
      <alignment horizontal="center" vertical="center" wrapText="1"/>
    </xf>
    <xf numFmtId="0" fontId="8" fillId="12" borderId="34" xfId="2" applyFont="1" applyFill="1" applyBorder="1" applyAlignment="1">
      <alignment horizontal="center" vertical="center" wrapText="1"/>
    </xf>
    <xf numFmtId="0" fontId="8" fillId="0" borderId="28" xfId="2" applyFont="1" applyBorder="1" applyAlignment="1">
      <alignment horizontal="center" vertical="center" wrapText="1"/>
    </xf>
    <xf numFmtId="0" fontId="7" fillId="0" borderId="44" xfId="2" applyFont="1" applyBorder="1" applyAlignment="1">
      <alignment horizontal="center" vertical="center" wrapText="1"/>
    </xf>
    <xf numFmtId="0" fontId="7" fillId="0" borderId="24" xfId="2" applyFont="1" applyBorder="1" applyAlignment="1">
      <alignment horizontal="center" vertical="center" wrapText="1"/>
    </xf>
    <xf numFmtId="0" fontId="7" fillId="0" borderId="0" xfId="2" applyFont="1" applyBorder="1" applyAlignment="1">
      <alignment horizontal="center" vertical="center"/>
    </xf>
    <xf numFmtId="0" fontId="14" fillId="9" borderId="59" xfId="2" applyFont="1" applyFill="1" applyBorder="1" applyAlignment="1">
      <alignment horizontal="center" vertical="center" wrapText="1"/>
    </xf>
    <xf numFmtId="49" fontId="15" fillId="0" borderId="60" xfId="0" quotePrefix="1" applyNumberFormat="1" applyFont="1" applyFill="1" applyBorder="1" applyAlignment="1">
      <alignment horizontal="center" vertical="center" wrapText="1"/>
    </xf>
    <xf numFmtId="0" fontId="15" fillId="0" borderId="61" xfId="2" applyFont="1" applyBorder="1" applyAlignment="1">
      <alignment horizontal="center" vertical="center" wrapText="1"/>
    </xf>
    <xf numFmtId="0" fontId="16" fillId="0" borderId="62" xfId="2" applyFont="1" applyBorder="1" applyAlignment="1">
      <alignment horizontal="center" vertical="center"/>
    </xf>
    <xf numFmtId="0" fontId="17" fillId="0" borderId="63" xfId="2" applyFont="1" applyBorder="1" applyAlignment="1">
      <alignment horizontal="center" vertical="center" wrapText="1"/>
    </xf>
    <xf numFmtId="0" fontId="17" fillId="0" borderId="64" xfId="2" applyFont="1" applyBorder="1" applyAlignment="1">
      <alignment horizontal="center" vertical="center" wrapText="1"/>
    </xf>
    <xf numFmtId="0" fontId="17" fillId="0" borderId="65" xfId="2" applyFont="1" applyBorder="1" applyAlignment="1">
      <alignment horizontal="center" vertical="center" wrapText="1"/>
    </xf>
    <xf numFmtId="0" fontId="17" fillId="0" borderId="66" xfId="2" applyFont="1" applyBorder="1" applyAlignment="1">
      <alignment horizontal="center" vertical="center" wrapText="1"/>
    </xf>
    <xf numFmtId="0" fontId="16" fillId="12" borderId="62" xfId="2" applyFont="1" applyFill="1" applyBorder="1" applyAlignment="1">
      <alignment horizontal="center" vertical="center"/>
    </xf>
    <xf numFmtId="0" fontId="17" fillId="12" borderId="66" xfId="2" applyFont="1" applyFill="1" applyBorder="1" applyAlignment="1">
      <alignment horizontal="center" vertical="center" wrapText="1"/>
    </xf>
    <xf numFmtId="0" fontId="17" fillId="0" borderId="60" xfId="2" applyFont="1" applyBorder="1" applyAlignment="1">
      <alignment horizontal="center" vertical="center" wrapText="1"/>
    </xf>
    <xf numFmtId="0" fontId="13" fillId="10" borderId="7" xfId="1" applyFont="1" applyFill="1" applyBorder="1" applyAlignment="1">
      <alignment horizontal="center" vertical="center"/>
    </xf>
    <xf numFmtId="0" fontId="3" fillId="0" borderId="19" xfId="1" applyFont="1" applyBorder="1" applyAlignment="1">
      <alignment horizontal="center" vertical="center"/>
    </xf>
    <xf numFmtId="0" fontId="1" fillId="8" borderId="24" xfId="1" applyFont="1" applyFill="1" applyBorder="1" applyAlignment="1">
      <alignment horizontal="center" vertical="center" wrapText="1"/>
    </xf>
    <xf numFmtId="0" fontId="5" fillId="0" borderId="7" xfId="1" applyFont="1" applyBorder="1" applyAlignment="1">
      <alignment horizontal="center" vertical="center"/>
    </xf>
    <xf numFmtId="0" fontId="31" fillId="9" borderId="58" xfId="2" applyFont="1" applyFill="1" applyBorder="1" applyAlignment="1">
      <alignment horizontal="center" vertical="center" wrapText="1"/>
    </xf>
    <xf numFmtId="49" fontId="6" fillId="0" borderId="16" xfId="0" quotePrefix="1" applyNumberFormat="1" applyFont="1" applyFill="1" applyBorder="1" applyAlignment="1">
      <alignment horizontal="center" vertical="center" wrapText="1"/>
    </xf>
    <xf numFmtId="0" fontId="32" fillId="0" borderId="25" xfId="2" applyFont="1" applyBorder="1" applyAlignment="1">
      <alignment horizontal="center" vertical="center" wrapText="1"/>
    </xf>
    <xf numFmtId="0" fontId="7" fillId="0" borderId="11" xfId="2" applyFont="1" applyBorder="1" applyAlignment="1">
      <alignment horizontal="center" vertical="center"/>
    </xf>
    <xf numFmtId="0" fontId="8" fillId="0" borderId="12" xfId="2" applyFont="1" applyBorder="1" applyAlignment="1">
      <alignment horizontal="center" vertical="center" wrapText="1"/>
    </xf>
    <xf numFmtId="0" fontId="8" fillId="0" borderId="13" xfId="2" applyFont="1" applyBorder="1" applyAlignment="1">
      <alignment horizontal="center" vertical="center" wrapText="1"/>
    </xf>
    <xf numFmtId="0" fontId="8" fillId="0" borderId="14" xfId="2" applyFont="1" applyBorder="1" applyAlignment="1">
      <alignment horizontal="center" vertical="center" wrapText="1"/>
    </xf>
    <xf numFmtId="0" fontId="8" fillId="0" borderId="26" xfId="2" applyFont="1" applyBorder="1" applyAlignment="1">
      <alignment horizontal="center" vertical="center" wrapText="1"/>
    </xf>
    <xf numFmtId="0" fontId="7" fillId="11" borderId="11" xfId="2" applyFont="1" applyFill="1" applyBorder="1" applyAlignment="1">
      <alignment horizontal="center" vertical="center"/>
    </xf>
    <xf numFmtId="0" fontId="8" fillId="12" borderId="26" xfId="2" applyFont="1" applyFill="1" applyBorder="1" applyAlignment="1">
      <alignment horizontal="center" vertical="center" wrapText="1"/>
    </xf>
    <xf numFmtId="0" fontId="8" fillId="0" borderId="16" xfId="2" applyFont="1" applyBorder="1" applyAlignment="1">
      <alignment horizontal="center" vertical="center" wrapText="1"/>
    </xf>
    <xf numFmtId="0" fontId="8" fillId="0" borderId="67" xfId="2" applyFont="1" applyBorder="1" applyAlignment="1">
      <alignment horizontal="center" vertical="center" wrapText="1"/>
    </xf>
    <xf numFmtId="0" fontId="7" fillId="0" borderId="0" xfId="2" applyFont="1" applyBorder="1" applyAlignment="1">
      <alignment horizontal="center" vertical="center" wrapText="1"/>
    </xf>
    <xf numFmtId="0" fontId="8" fillId="0" borderId="33" xfId="2" applyFont="1" applyFill="1" applyBorder="1" applyAlignment="1">
      <alignment horizontal="center" vertical="center" wrapText="1"/>
    </xf>
    <xf numFmtId="0" fontId="8" fillId="0" borderId="68" xfId="2" applyFont="1" applyBorder="1" applyAlignment="1">
      <alignment horizontal="center" vertical="center" wrapText="1"/>
    </xf>
    <xf numFmtId="0" fontId="8" fillId="0" borderId="34" xfId="2" applyFont="1" applyFill="1" applyBorder="1" applyAlignment="1">
      <alignment horizontal="center" vertical="center" wrapText="1"/>
    </xf>
    <xf numFmtId="0" fontId="8" fillId="0" borderId="28" xfId="2" applyFont="1" applyFill="1" applyBorder="1" applyAlignment="1">
      <alignment horizontal="center" vertical="center" wrapText="1"/>
    </xf>
    <xf numFmtId="0" fontId="31" fillId="9" borderId="59" xfId="2" applyFont="1" applyFill="1" applyBorder="1" applyAlignment="1">
      <alignment horizontal="center" vertical="center" wrapText="1"/>
    </xf>
    <xf numFmtId="49" fontId="6" fillId="0" borderId="60" xfId="0" quotePrefix="1" applyNumberFormat="1" applyFont="1" applyFill="1" applyBorder="1" applyAlignment="1">
      <alignment horizontal="center" vertical="center" wrapText="1"/>
    </xf>
    <xf numFmtId="0" fontId="32" fillId="0" borderId="61" xfId="2" applyFont="1" applyBorder="1" applyAlignment="1">
      <alignment horizontal="center" vertical="center" wrapText="1"/>
    </xf>
    <xf numFmtId="0" fontId="7" fillId="0" borderId="62" xfId="2" applyFont="1" applyBorder="1" applyAlignment="1">
      <alignment horizontal="center" vertical="center"/>
    </xf>
    <xf numFmtId="0" fontId="8" fillId="0" borderId="63" xfId="2" applyFont="1" applyBorder="1" applyAlignment="1">
      <alignment horizontal="center" vertical="center" wrapText="1"/>
    </xf>
    <xf numFmtId="0" fontId="8" fillId="0" borderId="64" xfId="2" applyFont="1" applyBorder="1" applyAlignment="1">
      <alignment horizontal="center" vertical="center" wrapText="1"/>
    </xf>
    <xf numFmtId="0" fontId="8" fillId="0" borderId="65" xfId="2" applyFont="1" applyBorder="1" applyAlignment="1">
      <alignment horizontal="center" vertical="center" wrapText="1"/>
    </xf>
    <xf numFmtId="0" fontId="8" fillId="0" borderId="66" xfId="2" applyFont="1" applyBorder="1" applyAlignment="1">
      <alignment horizontal="center" vertical="center" wrapText="1"/>
    </xf>
    <xf numFmtId="0" fontId="7" fillId="11" borderId="62" xfId="2" applyFont="1" applyFill="1" applyBorder="1" applyAlignment="1">
      <alignment horizontal="center" vertical="center"/>
    </xf>
    <xf numFmtId="0" fontId="8" fillId="12" borderId="66" xfId="2" applyFont="1" applyFill="1" applyBorder="1" applyAlignment="1">
      <alignment horizontal="center" vertical="center" wrapText="1"/>
    </xf>
    <xf numFmtId="0" fontId="8" fillId="0" borderId="60" xfId="2" applyFont="1" applyBorder="1" applyAlignment="1">
      <alignment horizontal="center" vertical="center" wrapText="1"/>
    </xf>
    <xf numFmtId="0" fontId="8" fillId="0" borderId="69" xfId="2" applyFont="1" applyBorder="1" applyAlignment="1">
      <alignment horizontal="center" vertical="center" wrapText="1"/>
    </xf>
    <xf numFmtId="0" fontId="9" fillId="0" borderId="57" xfId="0" applyFont="1" applyBorder="1" applyAlignment="1">
      <alignment horizontal="center"/>
    </xf>
  </cellXfs>
  <cellStyles count="3">
    <cellStyle name="Normal" xfId="0" builtinId="0"/>
    <cellStyle name="Normal 4" xfId="1"/>
    <cellStyle name="Normal_prog bio bassin 2011" xfId="2"/>
  </cellStyles>
  <dxfs count="402">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ont>
        <b/>
        <i val="0"/>
        <color theme="0"/>
      </font>
      <fill>
        <patternFill>
          <bgColor theme="1"/>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ont>
        <b/>
        <i val="0"/>
        <color theme="0"/>
      </font>
      <fill>
        <patternFill>
          <bgColor theme="1"/>
        </patternFill>
      </fill>
    </dxf>
    <dxf>
      <font>
        <b/>
        <i val="0"/>
        <color theme="0"/>
      </font>
      <fill>
        <patternFill>
          <bgColor theme="1"/>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b/>
        <i val="0"/>
        <color theme="0"/>
      </font>
      <fill>
        <patternFill>
          <bgColor theme="1"/>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ill>
        <patternFill>
          <bgColor rgb="FF00B0F0"/>
        </patternFill>
      </fill>
    </dxf>
    <dxf>
      <fill>
        <patternFill>
          <bgColor rgb="FFFFFF00"/>
        </patternFill>
      </fill>
    </dxf>
    <dxf>
      <fill>
        <patternFill>
          <bgColor rgb="FFFF0000"/>
        </patternFill>
      </fill>
    </dxf>
    <dxf>
      <font>
        <b/>
        <i val="0"/>
        <color theme="0"/>
      </font>
      <fill>
        <patternFill>
          <bgColor theme="1"/>
        </patternFill>
      </fill>
    </dxf>
    <dxf>
      <font>
        <b/>
        <i val="0"/>
        <color theme="0"/>
      </font>
      <fill>
        <patternFill>
          <bgColor theme="1"/>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b/>
        <i val="0"/>
        <color theme="0"/>
      </font>
      <fill>
        <patternFill>
          <bgColor theme="1"/>
        </patternFill>
      </fill>
    </dxf>
    <dxf>
      <fill>
        <patternFill>
          <bgColor rgb="FF00B0F0"/>
        </patternFill>
      </fill>
    </dxf>
    <dxf>
      <fill>
        <patternFill>
          <bgColor rgb="FFFFFF00"/>
        </patternFill>
      </fill>
    </dxf>
    <dxf>
      <fill>
        <patternFill>
          <bgColor rgb="FFFF0000"/>
        </patternFill>
      </fill>
    </dxf>
    <dxf>
      <fill>
        <patternFill>
          <bgColor theme="5" tint="0.39994506668294322"/>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ont>
        <b/>
        <i val="0"/>
        <color theme="0"/>
      </font>
      <fill>
        <patternFill>
          <bgColor theme="1"/>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ont>
        <b/>
        <i val="0"/>
        <color theme="0"/>
      </font>
      <fill>
        <patternFill>
          <bgColor theme="1"/>
        </patternFill>
      </fill>
    </dxf>
    <dxf>
      <font>
        <b/>
        <i val="0"/>
        <color theme="0"/>
      </font>
      <fill>
        <patternFill>
          <bgColor theme="1"/>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b/>
        <i val="0"/>
        <color theme="0"/>
      </font>
      <fill>
        <patternFill>
          <bgColor theme="1"/>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ill>
        <patternFill>
          <bgColor rgb="FF00B0F0"/>
        </patternFill>
      </fill>
    </dxf>
    <dxf>
      <fill>
        <patternFill>
          <bgColor rgb="FFFFFF00"/>
        </patternFill>
      </fill>
    </dxf>
    <dxf>
      <fill>
        <patternFill>
          <bgColor rgb="FFFF0000"/>
        </patternFill>
      </fill>
    </dxf>
    <dxf>
      <font>
        <b/>
        <i val="0"/>
        <color theme="0"/>
      </font>
      <fill>
        <patternFill>
          <bgColor theme="1"/>
        </patternFill>
      </fill>
    </dxf>
    <dxf>
      <font>
        <b/>
        <i val="0"/>
        <color theme="0"/>
      </font>
      <fill>
        <patternFill>
          <bgColor theme="1"/>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b/>
        <i val="0"/>
        <color theme="0"/>
      </font>
      <fill>
        <patternFill>
          <bgColor theme="1"/>
        </patternFill>
      </fill>
    </dxf>
    <dxf>
      <fill>
        <patternFill>
          <bgColor rgb="FF00B0F0"/>
        </patternFill>
      </fill>
    </dxf>
    <dxf>
      <fill>
        <patternFill>
          <bgColor rgb="FFFFFF00"/>
        </patternFill>
      </fill>
    </dxf>
    <dxf>
      <fill>
        <patternFill>
          <bgColor rgb="FFFF0000"/>
        </patternFill>
      </fill>
    </dxf>
    <dxf>
      <fill>
        <patternFill>
          <bgColor theme="5" tint="0.39994506668294322"/>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F0"/>
        </patternFill>
      </fill>
    </dxf>
    <dxf>
      <fill>
        <patternFill>
          <bgColor rgb="FF00B0F0"/>
        </patternFill>
      </fill>
    </dxf>
    <dxf>
      <fill>
        <patternFill>
          <bgColor theme="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b/>
        <i val="0"/>
        <color theme="0"/>
      </font>
      <fill>
        <patternFill>
          <bgColor theme="1"/>
        </patternFill>
      </fill>
    </dxf>
    <dxf>
      <fill>
        <patternFill>
          <bgColor rgb="FF00B0F0"/>
        </patternFill>
      </fill>
    </dxf>
    <dxf>
      <fill>
        <patternFill>
          <bgColor rgb="FFFFFF00"/>
        </patternFill>
      </fill>
    </dxf>
    <dxf>
      <fill>
        <patternFill>
          <bgColor rgb="FFFF0000"/>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color rgb="FF9C0006"/>
      </font>
      <fill>
        <patternFill>
          <bgColor rgb="FFFFC7CE"/>
        </patternFill>
      </fill>
    </dxf>
    <dxf>
      <fill>
        <patternFill>
          <bgColor rgb="FF00B0F0"/>
        </patternFill>
      </fill>
    </dxf>
    <dxf>
      <fill>
        <patternFill>
          <bgColor rgb="FFFFFF00"/>
        </patternFill>
      </fill>
    </dxf>
    <dxf>
      <fill>
        <patternFill>
          <bgColor rgb="FFFF0000"/>
        </patternFill>
      </fill>
    </dxf>
    <dxf>
      <font>
        <b/>
        <i val="0"/>
        <color theme="0"/>
      </font>
      <fill>
        <patternFill>
          <bgColor theme="1"/>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0"/>
      </font>
      <fill>
        <patternFill>
          <bgColor theme="1"/>
        </patternFill>
      </fill>
    </dxf>
    <dxf>
      <fill>
        <patternFill>
          <bgColor rgb="FF00B0F0"/>
        </patternFill>
      </fill>
    </dxf>
    <dxf>
      <fill>
        <patternFill>
          <bgColor rgb="FFFFFF00"/>
        </patternFill>
      </fill>
    </dxf>
    <dxf>
      <fill>
        <patternFill>
          <bgColor rgb="FFFF0000"/>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ill>
        <patternFill>
          <bgColor rgb="FF00B0F0"/>
        </patternFill>
      </fill>
    </dxf>
    <dxf>
      <fill>
        <patternFill>
          <bgColor rgb="FFFFFF00"/>
        </patternFill>
      </fill>
    </dxf>
    <dxf>
      <fill>
        <patternFill>
          <bgColor rgb="FFFF0000"/>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color rgb="FF9C0006"/>
      </font>
      <fill>
        <patternFill>
          <bgColor rgb="FFFFC7CE"/>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ont>
        <b/>
        <i val="0"/>
        <color theme="0"/>
      </font>
      <fill>
        <patternFill>
          <bgColor theme="1"/>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color rgb="FF9C0006"/>
      </font>
      <fill>
        <patternFill>
          <bgColor rgb="FFFFC7CE"/>
        </patternFill>
      </fill>
    </dxf>
    <dxf>
      <font>
        <b/>
        <i val="0"/>
        <color theme="0"/>
      </font>
      <fill>
        <patternFill>
          <bgColor theme="1"/>
        </patternFill>
      </fill>
    </dxf>
    <dxf>
      <fill>
        <patternFill>
          <bgColor rgb="FF00B0F0"/>
        </patternFill>
      </fill>
    </dxf>
    <dxf>
      <fill>
        <patternFill>
          <bgColor rgb="FFFFFF00"/>
        </patternFill>
      </fill>
    </dxf>
    <dxf>
      <fill>
        <patternFill>
          <bgColor rgb="FFFF0000"/>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color rgb="FF9C0006"/>
      </font>
      <fill>
        <patternFill>
          <bgColor rgb="FFFFC7CE"/>
        </patternFill>
      </fill>
    </dxf>
    <dxf>
      <font>
        <b/>
        <i val="0"/>
        <color theme="0"/>
      </font>
      <fill>
        <patternFill>
          <bgColor theme="1"/>
        </patternFill>
      </fill>
    </dxf>
    <dxf>
      <fill>
        <patternFill>
          <bgColor rgb="FF00B0F0"/>
        </patternFill>
      </fill>
    </dxf>
    <dxf>
      <fill>
        <patternFill>
          <bgColor rgb="FFFFFF00"/>
        </patternFill>
      </fill>
    </dxf>
    <dxf>
      <fill>
        <patternFill>
          <bgColor rgb="FFFF0000"/>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color rgb="FF9C0006"/>
      </font>
      <fill>
        <patternFill>
          <bgColor rgb="FFFFC7CE"/>
        </patternFill>
      </fill>
    </dxf>
    <dxf>
      <font>
        <b/>
        <i val="0"/>
        <color theme="0"/>
      </font>
      <fill>
        <patternFill>
          <bgColor theme="1"/>
        </patternFill>
      </fill>
    </dxf>
    <dxf>
      <fill>
        <patternFill>
          <bgColor rgb="FF00B0F0"/>
        </patternFill>
      </fill>
    </dxf>
    <dxf>
      <fill>
        <patternFill>
          <bgColor rgb="FFFFFF00"/>
        </patternFill>
      </fill>
    </dxf>
    <dxf>
      <fill>
        <patternFill>
          <bgColor rgb="FFFF0000"/>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color rgb="FF9C0006"/>
      </font>
      <fill>
        <patternFill>
          <bgColor rgb="FFFFC7CE"/>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ont>
        <b/>
        <i val="0"/>
        <color theme="0"/>
      </font>
      <fill>
        <patternFill>
          <bgColor theme="1"/>
        </patternFill>
      </fill>
    </dxf>
    <dxf>
      <fill>
        <patternFill>
          <bgColor rgb="FF00B0F0"/>
        </patternFill>
      </fill>
    </dxf>
    <dxf>
      <fill>
        <patternFill>
          <bgColor rgb="FFFFFF00"/>
        </patternFill>
      </fill>
    </dxf>
    <dxf>
      <fill>
        <patternFill>
          <bgColor rgb="FFFF0000"/>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color rgb="FF9C0006"/>
      </font>
      <fill>
        <patternFill>
          <bgColor rgb="FFFFC7CE"/>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ont>
        <b/>
        <i val="0"/>
        <color theme="0"/>
      </font>
      <fill>
        <patternFill>
          <bgColor theme="1"/>
        </patternFill>
      </fill>
    </dxf>
    <dxf>
      <fill>
        <patternFill>
          <bgColor rgb="FF00B0F0"/>
        </patternFill>
      </fill>
    </dxf>
    <dxf>
      <fill>
        <patternFill>
          <bgColor rgb="FFFFFF00"/>
        </patternFill>
      </fill>
    </dxf>
    <dxf>
      <fill>
        <patternFill>
          <bgColor rgb="FFFF0000"/>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color rgb="FF9C0006"/>
      </font>
      <fill>
        <patternFill>
          <bgColor rgb="FFFFC7CE"/>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ont>
        <b/>
        <i val="0"/>
        <color theme="0"/>
      </font>
      <fill>
        <patternFill>
          <bgColor theme="1"/>
        </patternFill>
      </fill>
    </dxf>
    <dxf>
      <fill>
        <patternFill>
          <bgColor rgb="FF00B0F0"/>
        </patternFill>
      </fill>
    </dxf>
    <dxf>
      <fill>
        <patternFill>
          <bgColor rgb="FFFFFF00"/>
        </patternFill>
      </fill>
    </dxf>
    <dxf>
      <fill>
        <patternFill>
          <bgColor rgb="FFFF0000"/>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color rgb="FF9C0006"/>
      </font>
      <fill>
        <patternFill>
          <bgColor rgb="FFFFC7CE"/>
        </patternFill>
      </fill>
    </dxf>
    <dxf>
      <font>
        <b/>
        <i val="0"/>
        <color theme="0"/>
      </font>
      <fill>
        <patternFill>
          <bgColor theme="1"/>
        </patternFill>
      </fill>
    </dxf>
    <dxf>
      <fill>
        <patternFill>
          <bgColor rgb="FF00B0F0"/>
        </patternFill>
      </fill>
    </dxf>
    <dxf>
      <fill>
        <patternFill>
          <bgColor rgb="FFFFFF00"/>
        </patternFill>
      </fill>
    </dxf>
    <dxf>
      <fill>
        <patternFill>
          <bgColor rgb="FFFF0000"/>
        </patternFill>
      </fill>
    </dxf>
    <dxf>
      <font>
        <color rgb="FF9C0006"/>
      </font>
      <fill>
        <patternFill>
          <bgColor rgb="FFFFC7CE"/>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ont>
        <b/>
        <i val="0"/>
        <color theme="0"/>
      </font>
      <fill>
        <patternFill>
          <bgColor theme="1"/>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ont>
        <b/>
        <i val="0"/>
        <color theme="0"/>
      </font>
      <fill>
        <patternFill>
          <bgColor theme="1"/>
        </patternFill>
      </fill>
    </dxf>
    <dxf>
      <font>
        <b/>
        <i val="0"/>
        <color theme="0"/>
      </font>
      <fill>
        <patternFill>
          <bgColor theme="1"/>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b/>
        <i val="0"/>
        <color theme="0"/>
      </font>
      <fill>
        <patternFill>
          <bgColor theme="1"/>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ill>
        <patternFill>
          <bgColor rgb="FF00B0F0"/>
        </patternFill>
      </fill>
    </dxf>
    <dxf>
      <fill>
        <patternFill>
          <bgColor rgb="FFFFFF00"/>
        </patternFill>
      </fill>
    </dxf>
    <dxf>
      <fill>
        <patternFill>
          <bgColor rgb="FFFF0000"/>
        </patternFill>
      </fill>
    </dxf>
    <dxf>
      <font>
        <b/>
        <i val="0"/>
        <color theme="0"/>
      </font>
      <fill>
        <patternFill>
          <bgColor theme="1"/>
        </patternFill>
      </fill>
    </dxf>
    <dxf>
      <font>
        <b/>
        <i val="0"/>
        <color theme="0"/>
      </font>
      <fill>
        <patternFill>
          <bgColor theme="1"/>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b/>
        <i val="0"/>
        <color theme="0"/>
      </font>
      <fill>
        <patternFill>
          <bgColor theme="1"/>
        </patternFill>
      </fill>
    </dxf>
    <dxf>
      <fill>
        <patternFill>
          <bgColor rgb="FF00B0F0"/>
        </patternFill>
      </fill>
    </dxf>
    <dxf>
      <fill>
        <patternFill>
          <bgColor rgb="FFFFFF00"/>
        </patternFill>
      </fill>
    </dxf>
    <dxf>
      <fill>
        <patternFill>
          <bgColor rgb="FFFF0000"/>
        </patternFill>
      </fill>
    </dxf>
    <dxf>
      <fill>
        <patternFill>
          <bgColor theme="5" tint="0.39994506668294322"/>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s>
</file>

<file path=xl/drawings/drawing1.xml><?xml version="1.0" encoding="utf-8"?>
<xdr:wsDr xmlns:xdr="http://schemas.openxmlformats.org/drawingml/2006/spreadsheetDrawing" xmlns:a="http://schemas.openxmlformats.org/drawingml/2006/main">
  <xdr:twoCellAnchor>
    <xdr:from>
      <xdr:col>0</xdr:col>
      <xdr:colOff>83820</xdr:colOff>
      <xdr:row>0</xdr:row>
      <xdr:rowOff>129540</xdr:rowOff>
    </xdr:from>
    <xdr:to>
      <xdr:col>10</xdr:col>
      <xdr:colOff>563880</xdr:colOff>
      <xdr:row>13</xdr:row>
      <xdr:rowOff>7620</xdr:rowOff>
    </xdr:to>
    <xdr:sp macro="" textlink="">
      <xdr:nvSpPr>
        <xdr:cNvPr id="2" name="ZoneTexte 1">
          <a:extLst>
            <a:ext uri="{FF2B5EF4-FFF2-40B4-BE49-F238E27FC236}">
              <a16:creationId xmlns:a16="http://schemas.microsoft.com/office/drawing/2014/main" id="{00000000-0008-0000-0000-000002000000}"/>
            </a:ext>
          </a:extLst>
        </xdr:cNvPr>
        <xdr:cNvSpPr txBox="1"/>
      </xdr:nvSpPr>
      <xdr:spPr>
        <a:xfrm>
          <a:off x="83820" y="129540"/>
          <a:ext cx="8404860" cy="22555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400" b="1" u="sng"/>
            <a:t>Feuillet "2021_Bilan-tech-SQE" :</a:t>
          </a:r>
          <a:r>
            <a:rPr lang="fr-FR" baseline="0"/>
            <a:t> </a:t>
          </a:r>
          <a:r>
            <a:rPr lang="fr-FR" b="1"/>
            <a:t>tableau des avis concernant les résultats de suivis de l'état des eaux recueillis en 2021 dans le cadre du RECEMA Charente </a:t>
          </a:r>
          <a:r>
            <a:rPr lang="fr-FR" b="0"/>
            <a:t>(Réseau d'Evaluation Complémentaire</a:t>
          </a:r>
          <a:r>
            <a:rPr lang="fr-FR" b="0" baseline="0"/>
            <a:t> de l'état de l'Eau et des Milieux Aquatiques du bassin de la Charente) </a:t>
          </a:r>
          <a:r>
            <a:rPr lang="fr-FR"/>
            <a:t>en complément des données brutes </a:t>
          </a:r>
          <a:r>
            <a:rPr lang="fr-FR" sz="1100">
              <a:solidFill>
                <a:schemeClr val="dk1"/>
              </a:solidFill>
              <a:effectLst/>
              <a:latin typeface="+mn-lt"/>
              <a:ea typeface="+mn-ea"/>
              <a:cs typeface="+mn-cs"/>
            </a:rPr>
            <a:t>transmis à l'Agence de l'eau Adour-Garonne </a:t>
          </a:r>
          <a:r>
            <a:rPr lang="fr-FR" baseline="0"/>
            <a:t>et </a:t>
          </a:r>
          <a:r>
            <a:rPr lang="fr-FR"/>
            <a:t>disponibles </a:t>
          </a:r>
          <a:r>
            <a:rPr lang="fr-FR" i="1"/>
            <a:t>via</a:t>
          </a:r>
          <a:r>
            <a:rPr lang="fr-FR"/>
            <a:t> le Système</a:t>
          </a:r>
          <a:r>
            <a:rPr lang="fr-FR" baseline="0"/>
            <a:t> d'Information sur l'Eau (</a:t>
          </a:r>
          <a:r>
            <a:rPr lang="fr-FR" u="sng" baseline="0">
              <a:solidFill>
                <a:srgbClr val="0070C0"/>
              </a:solidFill>
            </a:rPr>
            <a:t>http://adour-garonne.eaufrance.fr/etat-des-milieux-superficiels/qualite-des-cours-deau</a:t>
          </a:r>
          <a:r>
            <a:rPr lang="fr-FR" baseline="0"/>
            <a:t>)</a:t>
          </a:r>
          <a:r>
            <a:rPr lang="fr-FR"/>
            <a:t>.</a:t>
          </a:r>
        </a:p>
        <a:p>
          <a:endParaRPr lang="fr-FR"/>
        </a:p>
        <a:p>
          <a:r>
            <a:rPr lang="fr-FR" sz="1100" b="1" u="sng">
              <a:solidFill>
                <a:schemeClr val="dk1"/>
              </a:solidFill>
              <a:effectLst/>
              <a:latin typeface="+mn-lt"/>
              <a:ea typeface="+mn-ea"/>
              <a:cs typeface="+mn-cs"/>
            </a:rPr>
            <a:t>Feuillet "Pest-2021" :</a:t>
          </a:r>
          <a:r>
            <a:rPr lang="fr-FR" sz="1100" baseline="0">
              <a:solidFill>
                <a:schemeClr val="dk1"/>
              </a:solidFill>
              <a:effectLst/>
              <a:latin typeface="+mn-lt"/>
              <a:ea typeface="+mn-ea"/>
              <a:cs typeface="+mn-cs"/>
            </a:rPr>
            <a:t> </a:t>
          </a:r>
          <a:r>
            <a:rPr lang="fr-FR" sz="1100" b="1" baseline="0">
              <a:solidFill>
                <a:schemeClr val="dk1"/>
              </a:solidFill>
              <a:effectLst/>
              <a:latin typeface="+mn-lt"/>
              <a:ea typeface="+mn-ea"/>
              <a:cs typeface="+mn-cs"/>
            </a:rPr>
            <a:t>extraction des données brutes d'analyses de pesticides </a:t>
          </a:r>
          <a:r>
            <a:rPr lang="fr-FR" sz="1100" baseline="0">
              <a:solidFill>
                <a:schemeClr val="dk1"/>
              </a:solidFill>
              <a:effectLst/>
              <a:latin typeface="+mn-lt"/>
              <a:ea typeface="+mn-ea"/>
              <a:cs typeface="+mn-cs"/>
            </a:rPr>
            <a:t>mettant en évidence, station par station, les molécules quantifiées, mesurées au-delà du seuil de potabilité (0,1µg/l), les concentrations enregistrées, ainsi que leurs maximales sur l'année 2021.</a:t>
          </a:r>
        </a:p>
        <a:p>
          <a:endParaRPr lang="fr-FR"/>
        </a:p>
        <a:p>
          <a:endParaRPr lang="fr-FR">
            <a:effectLst/>
          </a:endParaRPr>
        </a:p>
        <a:p>
          <a:r>
            <a:rPr lang="fr-FR" sz="1100" b="1" u="sng">
              <a:solidFill>
                <a:schemeClr val="dk1"/>
              </a:solidFill>
              <a:effectLst/>
              <a:latin typeface="+mn-lt"/>
              <a:ea typeface="+mn-ea"/>
              <a:cs typeface="+mn-cs"/>
            </a:rPr>
            <a:t>Feuillet "Bact-2021" :</a:t>
          </a:r>
          <a:r>
            <a:rPr lang="fr-FR" sz="1100" baseline="0">
              <a:solidFill>
                <a:schemeClr val="dk1"/>
              </a:solidFill>
              <a:effectLst/>
              <a:latin typeface="+mn-lt"/>
              <a:ea typeface="+mn-ea"/>
              <a:cs typeface="+mn-cs"/>
            </a:rPr>
            <a:t> </a:t>
          </a:r>
          <a:r>
            <a:rPr lang="fr-FR" sz="1100" b="1" baseline="0">
              <a:solidFill>
                <a:schemeClr val="dk1"/>
              </a:solidFill>
              <a:effectLst/>
              <a:latin typeface="+mn-lt"/>
              <a:ea typeface="+mn-ea"/>
              <a:cs typeface="+mn-cs"/>
            </a:rPr>
            <a:t>extraction des données brutes d'analyses d'indicateurs de contamination fécale </a:t>
          </a:r>
          <a:r>
            <a:rPr lang="fr-FR" sz="1100" baseline="0">
              <a:solidFill>
                <a:schemeClr val="dk1"/>
              </a:solidFill>
              <a:effectLst/>
              <a:latin typeface="+mn-lt"/>
              <a:ea typeface="+mn-ea"/>
              <a:cs typeface="+mn-cs"/>
            </a:rPr>
            <a:t>mettant en évidence, station par station, les concentrations enregistrées en </a:t>
          </a:r>
          <a:r>
            <a:rPr lang="fr-FR" sz="1100" i="1" baseline="0">
              <a:solidFill>
                <a:schemeClr val="dk1"/>
              </a:solidFill>
              <a:effectLst/>
              <a:latin typeface="+mn-lt"/>
              <a:ea typeface="+mn-ea"/>
              <a:cs typeface="+mn-cs"/>
            </a:rPr>
            <a:t>E. coli </a:t>
          </a:r>
          <a:r>
            <a:rPr lang="fr-FR" sz="1100" baseline="0">
              <a:solidFill>
                <a:schemeClr val="dk1"/>
              </a:solidFill>
              <a:effectLst/>
              <a:latin typeface="+mn-lt"/>
              <a:ea typeface="+mn-ea"/>
              <a:cs typeface="+mn-cs"/>
            </a:rPr>
            <a:t>et entérocoques, leur positionnement par rapport aux classes de qualité globale (SEQ-Eau V2) ainsi que leurs maximales sur l'année 2021.</a:t>
          </a:r>
          <a:endParaRPr lang="fr-FR">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cydrr\AppData\Local\Microsoft\Windows\Temporary%20Internet%20Files\Content.Outlook\Y7NYFH5S\Annexe2_Liste_Param&#232;tr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Q:\Etudes\Reseaux_qualite_ESO\RNES_QUALITE\2007_2009\bdx_prix.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dur\Local%20Settings\Temporary%20Internet%20Files\OLK2D1\Bordereau_Prix_anal_lot1-6%20V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94-Agence%20de%20l'eau%20Seine-Normandie\dce\BDP_Lots1a6\Bordereau_Prix_anal_lot1-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94-Agence%20de%20l'eau%20Seine-Normandie\Bordereau_Prix_anal_lot1-6%20diox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RECEMA/1-RECEMA-Charente/2019-2022/RECEMA-2020/03_BILAN-RECEMA-2020/03_RECEMA-BILAN_2020-post-concert.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RECEMA/1-RECEMA-Charente/2019-2022/RECEMA-2019/04_RECEMA-BILAN-2019/02_RECEMA-BILAN_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listes substances -eau "/>
      <sheetName val="listes substances -sédiment"/>
      <sheetName val="list_déroul(masqué) "/>
      <sheetName val="Liste"/>
      <sheetName val="listes_substances_-eau_"/>
    </sheetNames>
    <sheetDataSet>
      <sheetData sheetId="0" refreshError="1"/>
      <sheetData sheetId="1" refreshError="1"/>
      <sheetData sheetId="2" refreshError="1"/>
      <sheetData sheetId="3" refreshError="1">
        <row r="3">
          <cell r="E3" t="str">
            <v>agréé</v>
          </cell>
          <cell r="F3" t="str">
            <v>normalisée</v>
          </cell>
          <cell r="H3" t="str">
            <v>Autre à justifier</v>
          </cell>
          <cell r="K3" t="str">
            <v>mg/l</v>
          </cell>
          <cell r="M3" t="str">
            <v>consommation</v>
          </cell>
          <cell r="S3" t="str">
            <v>MRC</v>
          </cell>
          <cell r="V3" t="str">
            <v>oui</v>
          </cell>
          <cell r="X3" t="str">
            <v>oui</v>
          </cell>
          <cell r="AB3" t="str">
            <v>mg/l</v>
          </cell>
          <cell r="AD3" t="str">
            <v>soustraction</v>
          </cell>
          <cell r="AE3" t="str">
            <v>oui</v>
          </cell>
          <cell r="AF3" t="str">
            <v>NF T90-220</v>
          </cell>
        </row>
        <row r="4">
          <cell r="E4" t="str">
            <v>accrédité</v>
          </cell>
          <cell r="F4" t="str">
            <v>adaptée</v>
          </cell>
          <cell r="G4" t="str">
            <v>EFP (ASE®)</v>
          </cell>
          <cell r="H4" t="str">
            <v>Absorption atomique</v>
          </cell>
          <cell r="I4" t="str">
            <v>AAS (lamme)</v>
          </cell>
          <cell r="K4" t="str">
            <v>µg/l</v>
          </cell>
          <cell r="M4" t="str">
            <v>souterraine</v>
          </cell>
          <cell r="S4" t="str">
            <v>dopage (ultrapure)</v>
          </cell>
          <cell r="V4" t="str">
            <v>non</v>
          </cell>
          <cell r="X4" t="str">
            <v>non</v>
          </cell>
          <cell r="AB4" t="str">
            <v>µg/l</v>
          </cell>
          <cell r="AD4" t="str">
            <v>rapportage sans soustraction</v>
          </cell>
          <cell r="AE4" t="str">
            <v>non</v>
          </cell>
          <cell r="AF4" t="str">
            <v>NF ISO 11352</v>
          </cell>
        </row>
        <row r="5">
          <cell r="E5" t="str">
            <v>travaux en cours</v>
          </cell>
          <cell r="F5" t="str">
            <v>interne</v>
          </cell>
          <cell r="G5" t="str">
            <v>ELL</v>
          </cell>
          <cell r="H5" t="str">
            <v>Absorption atomique avec four</v>
          </cell>
          <cell r="I5" t="str">
            <v xml:space="preserve">AAS (four) </v>
          </cell>
          <cell r="K5" t="str">
            <v>ng/l</v>
          </cell>
          <cell r="M5" t="str">
            <v>surface</v>
          </cell>
          <cell r="S5" t="str">
            <v>dopage (surface)</v>
          </cell>
          <cell r="AB5" t="str">
            <v>ng/l</v>
          </cell>
          <cell r="AD5" t="str">
            <v>ni l'un ni l'autre</v>
          </cell>
          <cell r="AF5" t="str">
            <v>autre, à noter dans l'offre</v>
          </cell>
        </row>
        <row r="6">
          <cell r="E6" t="str">
            <v>sans objet</v>
          </cell>
          <cell r="G6" t="str">
            <v>ELS (SPE)</v>
          </cell>
          <cell r="H6" t="str">
            <v>Flux continu</v>
          </cell>
          <cell r="I6" t="str">
            <v>AAS(hydrures)</v>
          </cell>
          <cell r="M6" t="str">
            <v>rejet</v>
          </cell>
          <cell r="S6" t="str">
            <v>dopage (rejet)</v>
          </cell>
        </row>
        <row r="7">
          <cell r="G7" t="str">
            <v>fusion alc.</v>
          </cell>
          <cell r="H7" t="str">
            <v>GC</v>
          </cell>
          <cell r="I7" t="str">
            <v>AED</v>
          </cell>
          <cell r="M7" t="str">
            <v>autre à justifier</v>
          </cell>
          <cell r="S7" t="str">
            <v>dopage (saline)</v>
          </cell>
        </row>
        <row r="8">
          <cell r="G8" t="str">
            <v>HS</v>
          </cell>
          <cell r="H8" t="str">
            <v>HPLC</v>
          </cell>
          <cell r="I8" t="str">
            <v>AES</v>
          </cell>
          <cell r="S8" t="str">
            <v>ajouts dosés</v>
          </cell>
        </row>
        <row r="9">
          <cell r="G9" t="str">
            <v>HS/SBSE</v>
          </cell>
          <cell r="H9" t="str">
            <v>HPLC/PCR</v>
          </cell>
          <cell r="I9" t="str">
            <v>AFS</v>
          </cell>
          <cell r="S9" t="str">
            <v>gamme extraite</v>
          </cell>
        </row>
        <row r="10">
          <cell r="G10" t="str">
            <v>HS/SPME</v>
          </cell>
          <cell r="H10" t="str">
            <v>Absorption atomique avec génération d'hydrures</v>
          </cell>
          <cell r="I10" t="str">
            <v>Amp. Pulsée</v>
          </cell>
          <cell r="S10" t="str">
            <v>autre à justifier</v>
          </cell>
        </row>
        <row r="11">
          <cell r="G11" t="str">
            <v>miné. ER</v>
          </cell>
          <cell r="H11" t="str">
            <v>Chrom. Ionique</v>
          </cell>
          <cell r="I11" t="str">
            <v>Ampérométrie</v>
          </cell>
        </row>
        <row r="12">
          <cell r="G12" t="str">
            <v>miné. HF</v>
          </cell>
          <cell r="H12" t="str">
            <v>ICP</v>
          </cell>
          <cell r="I12" t="str">
            <v>Colorimétrie</v>
          </cell>
        </row>
        <row r="13">
          <cell r="G13" t="str">
            <v>miné. HNO3</v>
          </cell>
          <cell r="I13" t="str">
            <v>Conductimètre</v>
          </cell>
        </row>
        <row r="14">
          <cell r="G14" t="str">
            <v>SBSE</v>
          </cell>
          <cell r="I14" t="str">
            <v>ECD</v>
          </cell>
        </row>
        <row r="15">
          <cell r="G15" t="str">
            <v>SPME</v>
          </cell>
          <cell r="I15" t="str">
            <v>FID</v>
          </cell>
        </row>
        <row r="16">
          <cell r="I16" t="str">
            <v>FLUO</v>
          </cell>
        </row>
        <row r="17">
          <cell r="I17" t="str">
            <v>FPD</v>
          </cell>
        </row>
        <row r="18">
          <cell r="I18" t="str">
            <v>MS</v>
          </cell>
        </row>
        <row r="19">
          <cell r="I19" t="str">
            <v>MS/MS</v>
          </cell>
        </row>
        <row r="20">
          <cell r="I20" t="str">
            <v>MSn (n&gt;2)</v>
          </cell>
        </row>
        <row r="21">
          <cell r="I21" t="str">
            <v>OES</v>
          </cell>
        </row>
        <row r="22">
          <cell r="I22" t="str">
            <v>PFPD</v>
          </cell>
        </row>
        <row r="23">
          <cell r="I23" t="str">
            <v>PID</v>
          </cell>
        </row>
        <row r="24">
          <cell r="I24" t="str">
            <v>REFRACTO</v>
          </cell>
        </row>
        <row r="25">
          <cell r="I25" t="str">
            <v>Titrimétrie</v>
          </cell>
        </row>
        <row r="26">
          <cell r="I26" t="str">
            <v>TSD</v>
          </cell>
        </row>
        <row r="27">
          <cell r="I27" t="str">
            <v>UV</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x2_l1"/>
      <sheetName val="px_l1"/>
      <sheetName val="liste_l234"/>
      <sheetName val="px2_l234"/>
      <sheetName val="px_l234"/>
      <sheetName val="Feuil1"/>
      <sheetName val="Feuil3"/>
    </sheetNames>
    <sheetDataSet>
      <sheetData sheetId="0" refreshError="1"/>
      <sheetData sheetId="1" refreshError="1"/>
      <sheetData sheetId="2" refreshError="1"/>
      <sheetData sheetId="3" refreshError="1"/>
      <sheetData sheetId="4" refreshError="1"/>
      <sheetData sheetId="5" refreshError="1"/>
      <sheetData sheetId="6">
        <row r="2">
          <cell r="D2" t="str">
            <v>Pesticides</v>
          </cell>
        </row>
        <row r="3">
          <cell r="D3" t="str">
            <v>Chlorobenzenes</v>
          </cell>
        </row>
        <row r="4">
          <cell r="D4" t="str">
            <v>Alkylphenols</v>
          </cell>
        </row>
        <row r="5">
          <cell r="D5" t="str">
            <v>BTEX</v>
          </cell>
        </row>
        <row r="6">
          <cell r="D6" t="str">
            <v>Chlorophénols</v>
          </cell>
        </row>
        <row r="7">
          <cell r="D7" t="str">
            <v>COV</v>
          </cell>
        </row>
        <row r="8">
          <cell r="D8" t="str">
            <v>HAP</v>
          </cell>
        </row>
        <row r="9">
          <cell r="D9" t="str">
            <v>métaux</v>
          </cell>
        </row>
        <row r="10">
          <cell r="D10" t="str">
            <v>paramètres physico-chimiques</v>
          </cell>
        </row>
        <row r="11">
          <cell r="D11" t="str">
            <v>autres</v>
          </cell>
        </row>
        <row r="12">
          <cell r="D12" t="str">
            <v>mesures in situ</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de garde"/>
      <sheetName val="Paramètres (Eau)"/>
      <sheetName val="Familles (Eau)"/>
      <sheetName val="Paramètres (Sédiment, MES)"/>
      <sheetName val="Familles (Sédiment, MES)"/>
      <sheetName val="Paramètres (Biote)"/>
      <sheetName val="Familles (Biote)"/>
      <sheetName val="Reference"/>
      <sheetName val="ObjectifsLQ"/>
    </sheetNames>
    <sheetDataSet>
      <sheetData sheetId="0"/>
      <sheetData sheetId="1"/>
      <sheetData sheetId="2"/>
      <sheetData sheetId="3"/>
      <sheetData sheetId="4"/>
      <sheetData sheetId="5"/>
      <sheetData sheetId="6"/>
      <sheetData sheetId="7">
        <row r="2">
          <cell r="A2" t="str">
            <v>Oui</v>
          </cell>
          <cell r="O2" t="str">
            <v>Eau de rivière</v>
          </cell>
          <cell r="Q2" t="str">
            <v>FID</v>
          </cell>
        </row>
        <row r="3">
          <cell r="A3" t="str">
            <v>Non</v>
          </cell>
          <cell r="O3" t="str">
            <v>Eau ultrapure</v>
          </cell>
          <cell r="Q3" t="str">
            <v>TCD</v>
          </cell>
        </row>
        <row r="4">
          <cell r="O4" t="str">
            <v>Autre</v>
          </cell>
          <cell r="Q4" t="str">
            <v>ECD</v>
          </cell>
        </row>
        <row r="5">
          <cell r="Q5" t="str">
            <v>TID</v>
          </cell>
        </row>
        <row r="6">
          <cell r="Q6" t="str">
            <v>PID</v>
          </cell>
        </row>
        <row r="7">
          <cell r="Q7" t="str">
            <v>FPD</v>
          </cell>
        </row>
        <row r="8">
          <cell r="Q8" t="str">
            <v>GC-MS</v>
          </cell>
        </row>
        <row r="9">
          <cell r="Q9" t="str">
            <v xml:space="preserve">Réfractomètre </v>
          </cell>
        </row>
        <row r="10">
          <cell r="Q10" t="str">
            <v xml:space="preserve">UV fixe (254 nm) </v>
          </cell>
        </row>
        <row r="11">
          <cell r="Q11" t="str">
            <v xml:space="preserve">Spectro UV-VIS </v>
          </cell>
        </row>
        <row r="12">
          <cell r="Q12" t="str">
            <v xml:space="preserve">Fluorimètre </v>
          </cell>
        </row>
        <row r="13">
          <cell r="Q13" t="str">
            <v xml:space="preserve">Electrochimique </v>
          </cell>
        </row>
        <row r="14">
          <cell r="Q14" t="str">
            <v xml:space="preserve">Conductimétrique </v>
          </cell>
        </row>
        <row r="15">
          <cell r="Q15" t="str">
            <v xml:space="preserve">Réacteur post-colonne </v>
          </cell>
        </row>
        <row r="16">
          <cell r="Q16" t="str">
            <v xml:space="preserve">Spectromètre de masse </v>
          </cell>
        </row>
        <row r="17">
          <cell r="Q17" t="str">
            <v xml:space="preserve">Radioactivité </v>
          </cell>
        </row>
        <row r="18">
          <cell r="Q18" t="str">
            <v>Autre (préciser)</v>
          </cell>
        </row>
      </sheetData>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de garde"/>
      <sheetName val="Paramètres (Eau)"/>
      <sheetName val="Familles (Eau)"/>
      <sheetName val="Paramètres (Sédiment, MES)"/>
      <sheetName val="Familles (Sédiment, MES)"/>
      <sheetName val="Paramètres (Biote)"/>
      <sheetName val="Familles (Biote)"/>
      <sheetName val="Reference"/>
      <sheetName val="ObjectifsLQ"/>
    </sheetNames>
    <sheetDataSet>
      <sheetData sheetId="0" refreshError="1"/>
      <sheetData sheetId="1" refreshError="1"/>
      <sheetData sheetId="2" refreshError="1"/>
      <sheetData sheetId="3" refreshError="1"/>
      <sheetData sheetId="4" refreshError="1"/>
      <sheetData sheetId="5" refreshError="1"/>
      <sheetData sheetId="6">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2">
          <cell r="A62">
            <v>61</v>
          </cell>
        </row>
        <row r="63">
          <cell r="A63">
            <v>62</v>
          </cell>
        </row>
        <row r="64">
          <cell r="A64">
            <v>63</v>
          </cell>
        </row>
        <row r="65">
          <cell r="A65">
            <v>64</v>
          </cell>
        </row>
        <row r="66">
          <cell r="A66">
            <v>65</v>
          </cell>
        </row>
        <row r="67">
          <cell r="A67">
            <v>66</v>
          </cell>
        </row>
        <row r="68">
          <cell r="A68">
            <v>67</v>
          </cell>
        </row>
        <row r="69">
          <cell r="A69">
            <v>68</v>
          </cell>
        </row>
        <row r="70">
          <cell r="A70">
            <v>69</v>
          </cell>
        </row>
        <row r="71">
          <cell r="A71">
            <v>70</v>
          </cell>
        </row>
        <row r="72">
          <cell r="A72">
            <v>71</v>
          </cell>
        </row>
        <row r="73">
          <cell r="A73">
            <v>72</v>
          </cell>
        </row>
        <row r="74">
          <cell r="A74">
            <v>73</v>
          </cell>
        </row>
        <row r="75">
          <cell r="A75">
            <v>74</v>
          </cell>
        </row>
        <row r="76">
          <cell r="A76">
            <v>75</v>
          </cell>
        </row>
        <row r="77">
          <cell r="A77">
            <v>76</v>
          </cell>
        </row>
        <row r="78">
          <cell r="A78">
            <v>77</v>
          </cell>
        </row>
        <row r="79">
          <cell r="A79">
            <v>78</v>
          </cell>
        </row>
        <row r="80">
          <cell r="A80">
            <v>79</v>
          </cell>
        </row>
        <row r="81">
          <cell r="A81">
            <v>80</v>
          </cell>
        </row>
        <row r="82">
          <cell r="A82">
            <v>81</v>
          </cell>
        </row>
        <row r="83">
          <cell r="A83">
            <v>82</v>
          </cell>
        </row>
        <row r="84">
          <cell r="A84">
            <v>83</v>
          </cell>
        </row>
        <row r="85">
          <cell r="A85">
            <v>84</v>
          </cell>
        </row>
        <row r="86">
          <cell r="A86">
            <v>85</v>
          </cell>
        </row>
        <row r="87">
          <cell r="A87">
            <v>86</v>
          </cell>
        </row>
        <row r="88">
          <cell r="A88">
            <v>87</v>
          </cell>
        </row>
        <row r="89">
          <cell r="A89">
            <v>88</v>
          </cell>
        </row>
        <row r="90">
          <cell r="A90">
            <v>89</v>
          </cell>
        </row>
        <row r="91">
          <cell r="A91">
            <v>90</v>
          </cell>
        </row>
        <row r="92">
          <cell r="A92">
            <v>91</v>
          </cell>
        </row>
        <row r="93">
          <cell r="A93">
            <v>92</v>
          </cell>
        </row>
        <row r="94">
          <cell r="A94">
            <v>93</v>
          </cell>
        </row>
        <row r="95">
          <cell r="A95">
            <v>94</v>
          </cell>
        </row>
        <row r="96">
          <cell r="A96">
            <v>95</v>
          </cell>
        </row>
        <row r="97">
          <cell r="A97">
            <v>96</v>
          </cell>
        </row>
        <row r="98">
          <cell r="A98">
            <v>97</v>
          </cell>
        </row>
        <row r="99">
          <cell r="A99">
            <v>98</v>
          </cell>
        </row>
        <row r="100">
          <cell r="A100">
            <v>99</v>
          </cell>
        </row>
        <row r="101">
          <cell r="A101">
            <v>100</v>
          </cell>
        </row>
        <row r="102">
          <cell r="A102">
            <v>101</v>
          </cell>
        </row>
        <row r="103">
          <cell r="A103">
            <v>102</v>
          </cell>
        </row>
        <row r="104">
          <cell r="A104">
            <v>103</v>
          </cell>
        </row>
        <row r="105">
          <cell r="A105">
            <v>104</v>
          </cell>
        </row>
        <row r="106">
          <cell r="A106">
            <v>105</v>
          </cell>
        </row>
        <row r="107">
          <cell r="A107">
            <v>106</v>
          </cell>
        </row>
        <row r="108">
          <cell r="A108">
            <v>107</v>
          </cell>
        </row>
        <row r="109">
          <cell r="A109">
            <v>108</v>
          </cell>
        </row>
        <row r="110">
          <cell r="A110">
            <v>109</v>
          </cell>
        </row>
        <row r="111">
          <cell r="A111">
            <v>110</v>
          </cell>
        </row>
        <row r="112">
          <cell r="A112">
            <v>111</v>
          </cell>
        </row>
        <row r="113">
          <cell r="A113">
            <v>112</v>
          </cell>
        </row>
        <row r="114">
          <cell r="A114">
            <v>113</v>
          </cell>
        </row>
        <row r="115">
          <cell r="A115">
            <v>114</v>
          </cell>
        </row>
        <row r="116">
          <cell r="A116">
            <v>115</v>
          </cell>
        </row>
        <row r="117">
          <cell r="A117">
            <v>116</v>
          </cell>
        </row>
        <row r="118">
          <cell r="A118">
            <v>117</v>
          </cell>
        </row>
        <row r="119">
          <cell r="A119">
            <v>118</v>
          </cell>
        </row>
        <row r="120">
          <cell r="A120">
            <v>119</v>
          </cell>
        </row>
        <row r="121">
          <cell r="A121">
            <v>120</v>
          </cell>
        </row>
        <row r="122">
          <cell r="A122">
            <v>121</v>
          </cell>
        </row>
        <row r="123">
          <cell r="A123">
            <v>122</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row r="152">
          <cell r="A152">
            <v>151</v>
          </cell>
        </row>
        <row r="153">
          <cell r="A153">
            <v>152</v>
          </cell>
        </row>
        <row r="154">
          <cell r="A154">
            <v>153</v>
          </cell>
        </row>
        <row r="155">
          <cell r="A155">
            <v>154</v>
          </cell>
        </row>
        <row r="156">
          <cell r="A156">
            <v>155</v>
          </cell>
        </row>
        <row r="157">
          <cell r="A157">
            <v>156</v>
          </cell>
        </row>
        <row r="158">
          <cell r="A158">
            <v>157</v>
          </cell>
        </row>
        <row r="159">
          <cell r="A159">
            <v>158</v>
          </cell>
        </row>
        <row r="160">
          <cell r="A160">
            <v>159</v>
          </cell>
        </row>
        <row r="161">
          <cell r="A161">
            <v>160</v>
          </cell>
        </row>
        <row r="162">
          <cell r="A162">
            <v>161</v>
          </cell>
        </row>
        <row r="163">
          <cell r="A163">
            <v>162</v>
          </cell>
        </row>
        <row r="164">
          <cell r="A164">
            <v>163</v>
          </cell>
        </row>
        <row r="165">
          <cell r="A165">
            <v>164</v>
          </cell>
        </row>
        <row r="166">
          <cell r="A166">
            <v>165</v>
          </cell>
        </row>
        <row r="167">
          <cell r="A167">
            <v>166</v>
          </cell>
        </row>
        <row r="168">
          <cell r="A168">
            <v>167</v>
          </cell>
        </row>
        <row r="169">
          <cell r="A169">
            <v>168</v>
          </cell>
        </row>
        <row r="170">
          <cell r="A170">
            <v>169</v>
          </cell>
        </row>
        <row r="171">
          <cell r="A171">
            <v>170</v>
          </cell>
        </row>
        <row r="172">
          <cell r="A172">
            <v>171</v>
          </cell>
        </row>
        <row r="173">
          <cell r="A173">
            <v>172</v>
          </cell>
        </row>
        <row r="174">
          <cell r="A174">
            <v>173</v>
          </cell>
        </row>
        <row r="175">
          <cell r="A175">
            <v>174</v>
          </cell>
        </row>
        <row r="176">
          <cell r="A176">
            <v>175</v>
          </cell>
        </row>
        <row r="177">
          <cell r="A177">
            <v>176</v>
          </cell>
        </row>
        <row r="178">
          <cell r="A178">
            <v>177</v>
          </cell>
        </row>
        <row r="179">
          <cell r="A179">
            <v>178</v>
          </cell>
        </row>
        <row r="180">
          <cell r="A180">
            <v>179</v>
          </cell>
        </row>
        <row r="181">
          <cell r="A181">
            <v>180</v>
          </cell>
        </row>
        <row r="182">
          <cell r="A182">
            <v>181</v>
          </cell>
        </row>
        <row r="183">
          <cell r="A183">
            <v>182</v>
          </cell>
        </row>
        <row r="184">
          <cell r="A184">
            <v>183</v>
          </cell>
        </row>
        <row r="185">
          <cell r="A185">
            <v>184</v>
          </cell>
        </row>
        <row r="186">
          <cell r="A186">
            <v>185</v>
          </cell>
        </row>
        <row r="187">
          <cell r="A187">
            <v>186</v>
          </cell>
        </row>
        <row r="188">
          <cell r="A188">
            <v>187</v>
          </cell>
        </row>
        <row r="189">
          <cell r="A189">
            <v>188</v>
          </cell>
        </row>
        <row r="190">
          <cell r="A190">
            <v>189</v>
          </cell>
        </row>
        <row r="191">
          <cell r="A191">
            <v>190</v>
          </cell>
        </row>
        <row r="192">
          <cell r="A192">
            <v>191</v>
          </cell>
        </row>
        <row r="193">
          <cell r="A193">
            <v>192</v>
          </cell>
        </row>
        <row r="194">
          <cell r="A194">
            <v>193</v>
          </cell>
        </row>
        <row r="195">
          <cell r="A195">
            <v>194</v>
          </cell>
        </row>
        <row r="196">
          <cell r="A196">
            <v>195</v>
          </cell>
        </row>
        <row r="197">
          <cell r="A197">
            <v>196</v>
          </cell>
        </row>
        <row r="198">
          <cell r="A198">
            <v>197</v>
          </cell>
        </row>
        <row r="199">
          <cell r="A199">
            <v>198</v>
          </cell>
        </row>
        <row r="200">
          <cell r="A200">
            <v>199</v>
          </cell>
        </row>
        <row r="201">
          <cell r="A201">
            <v>200</v>
          </cell>
        </row>
      </sheetData>
      <sheetData sheetId="7"/>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de garde"/>
      <sheetName val="Paramètres (Eau)"/>
      <sheetName val="Familles (Eau)"/>
      <sheetName val="Paramètres (Sédiment, MES)"/>
      <sheetName val="Familles (Sédiment, MES)"/>
      <sheetName val="Paramètres (Biote)"/>
      <sheetName val="Familles (Biote)"/>
      <sheetName val="Reference"/>
      <sheetName val="ObjectifsLQ"/>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
          <cell r="Q2" t="str">
            <v>FID</v>
          </cell>
        </row>
        <row r="3">
          <cell r="Q3" t="str">
            <v>TCD</v>
          </cell>
        </row>
        <row r="4">
          <cell r="Q4" t="str">
            <v>ECD</v>
          </cell>
        </row>
        <row r="5">
          <cell r="Q5" t="str">
            <v>TID</v>
          </cell>
        </row>
        <row r="6">
          <cell r="Q6" t="str">
            <v>PID</v>
          </cell>
        </row>
        <row r="7">
          <cell r="Q7" t="str">
            <v>FPD</v>
          </cell>
        </row>
        <row r="8">
          <cell r="Q8" t="str">
            <v>GC-MS</v>
          </cell>
        </row>
        <row r="9">
          <cell r="Q9" t="str">
            <v xml:space="preserve">Réfractomètre </v>
          </cell>
        </row>
        <row r="10">
          <cell r="Q10" t="str">
            <v xml:space="preserve">UV fixe (254 nm) </v>
          </cell>
        </row>
        <row r="11">
          <cell r="Q11" t="str">
            <v xml:space="preserve">Spectro UV-VIS </v>
          </cell>
        </row>
        <row r="12">
          <cell r="Q12" t="str">
            <v xml:space="preserve">Fluorimètre </v>
          </cell>
        </row>
        <row r="13">
          <cell r="Q13" t="str">
            <v xml:space="preserve">Electrochimique </v>
          </cell>
        </row>
        <row r="14">
          <cell r="Q14" t="str">
            <v xml:space="preserve">Conductimétrique </v>
          </cell>
        </row>
        <row r="15">
          <cell r="Q15" t="str">
            <v xml:space="preserve">Réacteur post-colonne </v>
          </cell>
        </row>
        <row r="16">
          <cell r="Q16" t="str">
            <v xml:space="preserve">Spectromètre de masse </v>
          </cell>
        </row>
        <row r="17">
          <cell r="Q17" t="str">
            <v xml:space="preserve">Radioactivité </v>
          </cell>
        </row>
        <row r="18">
          <cell r="Q18" t="str">
            <v>Autre (préciser)</v>
          </cell>
        </row>
      </sheetData>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2020_Bilan-tech-SQE"/>
      <sheetName val="Pest-2020"/>
      <sheetName val="Bact-2020"/>
      <sheetName val="Feuil1"/>
    </sheetNames>
    <sheetDataSet>
      <sheetData sheetId="0"/>
      <sheetData sheetId="1"/>
      <sheetData sheetId="2"/>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2019_Bilan-tech-SQE"/>
    </sheetNames>
    <sheetDataSet>
      <sheetData sheetId="0"/>
      <sheetData sheetId="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C20" sqref="C20"/>
    </sheetView>
  </sheetViews>
  <sheetFormatPr baseColWidth="10" defaultRowHeight="14.4" x14ac:dyDescent="0.3"/>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97"/>
  <sheetViews>
    <sheetView zoomScale="60" zoomScaleNormal="60" workbookViewId="0">
      <pane xSplit="3" ySplit="3" topLeftCell="D4" activePane="bottomRight" state="frozen"/>
      <selection pane="topRight" activeCell="E1" sqref="E1"/>
      <selection pane="bottomLeft" activeCell="A4" sqref="A4"/>
      <selection pane="bottomRight" sqref="A1:A3"/>
    </sheetView>
  </sheetViews>
  <sheetFormatPr baseColWidth="10" defaultColWidth="15.6640625" defaultRowHeight="21" x14ac:dyDescent="0.4"/>
  <cols>
    <col min="1" max="1" width="25.6640625" style="18" customWidth="1"/>
    <col min="2" max="2" width="15.6640625" style="9" customWidth="1"/>
    <col min="3" max="3" width="25.6640625" style="10" customWidth="1"/>
    <col min="4" max="4" width="10.6640625" style="11" customWidth="1"/>
    <col min="5" max="5" width="20.6640625" style="12" customWidth="1"/>
    <col min="6" max="6" width="7.6640625" style="13" customWidth="1"/>
    <col min="7" max="11" width="7.6640625" style="14" customWidth="1"/>
    <col min="12" max="12" width="15.6640625" style="12" customWidth="1"/>
    <col min="13" max="13" width="15.6640625" style="11" customWidth="1"/>
    <col min="14" max="14" width="50.6640625" style="100" customWidth="1"/>
    <col min="15" max="15" width="15.6640625" style="11" customWidth="1"/>
    <col min="16" max="16" width="50.6640625" style="12" customWidth="1"/>
    <col min="17" max="17" width="50.6640625" style="15" customWidth="1"/>
    <col min="18" max="18" width="15.6640625" style="11" customWidth="1"/>
    <col min="19" max="19" width="30.6640625" style="129" customWidth="1"/>
    <col min="20" max="21" width="15.6640625" style="129" customWidth="1"/>
    <col min="22" max="22" width="50.6640625" style="100" customWidth="1"/>
    <col min="23" max="23" width="0" style="76" hidden="1" customWidth="1"/>
    <col min="24" max="24" width="0" style="77" hidden="1" customWidth="1"/>
    <col min="25" max="16384" width="15.6640625" style="16"/>
  </cols>
  <sheetData>
    <row r="1" spans="1:24" s="19" customFormat="1" ht="29.4" thickTop="1" thickBot="1" x14ac:dyDescent="0.35">
      <c r="A1" s="140" t="s">
        <v>388</v>
      </c>
      <c r="B1" s="142" t="s">
        <v>0</v>
      </c>
      <c r="C1" s="143"/>
      <c r="D1" s="146" t="s">
        <v>387</v>
      </c>
      <c r="E1" s="147"/>
      <c r="F1" s="147"/>
      <c r="G1" s="147"/>
      <c r="H1" s="147"/>
      <c r="I1" s="147"/>
      <c r="J1" s="147"/>
      <c r="K1" s="147"/>
      <c r="L1" s="147"/>
      <c r="M1" s="147"/>
      <c r="N1" s="147"/>
      <c r="O1" s="147"/>
      <c r="P1" s="147"/>
      <c r="Q1" s="147"/>
      <c r="R1" s="147"/>
      <c r="S1" s="147"/>
      <c r="T1" s="147"/>
      <c r="U1" s="147"/>
      <c r="V1" s="148"/>
      <c r="W1" s="136" t="s">
        <v>377</v>
      </c>
      <c r="X1" s="138" t="s">
        <v>376</v>
      </c>
    </row>
    <row r="2" spans="1:24" s="2" customFormat="1" ht="40.200000000000003" customHeight="1" x14ac:dyDescent="0.3">
      <c r="A2" s="141"/>
      <c r="B2" s="144"/>
      <c r="C2" s="145"/>
      <c r="D2" s="149" t="s">
        <v>1</v>
      </c>
      <c r="E2" s="150"/>
      <c r="F2" s="151" t="s">
        <v>2</v>
      </c>
      <c r="G2" s="152"/>
      <c r="H2" s="152"/>
      <c r="I2" s="152"/>
      <c r="J2" s="152"/>
      <c r="K2" s="152"/>
      <c r="L2" s="153"/>
      <c r="M2" s="154" t="s">
        <v>3</v>
      </c>
      <c r="N2" s="155"/>
      <c r="O2" s="156" t="s">
        <v>4</v>
      </c>
      <c r="P2" s="157"/>
      <c r="Q2" s="1" t="s">
        <v>5</v>
      </c>
      <c r="R2" s="158" t="s">
        <v>6</v>
      </c>
      <c r="S2" s="159"/>
      <c r="T2" s="159"/>
      <c r="U2" s="159"/>
      <c r="V2" s="160"/>
      <c r="W2" s="137"/>
      <c r="X2" s="139"/>
    </row>
    <row r="3" spans="1:24" s="3" customFormat="1" ht="77.400000000000006" customHeight="1" thickBot="1" x14ac:dyDescent="0.35">
      <c r="A3" s="141"/>
      <c r="B3" s="144"/>
      <c r="C3" s="145"/>
      <c r="D3" s="113" t="s">
        <v>7</v>
      </c>
      <c r="E3" s="114" t="s">
        <v>8</v>
      </c>
      <c r="F3" s="115" t="s">
        <v>9</v>
      </c>
      <c r="G3" s="116" t="s">
        <v>10</v>
      </c>
      <c r="H3" s="116" t="s">
        <v>11</v>
      </c>
      <c r="I3" s="116" t="s">
        <v>12</v>
      </c>
      <c r="J3" s="116" t="s">
        <v>13</v>
      </c>
      <c r="K3" s="116" t="s">
        <v>14</v>
      </c>
      <c r="L3" s="117" t="s">
        <v>15</v>
      </c>
      <c r="M3" s="118" t="s">
        <v>16</v>
      </c>
      <c r="N3" s="119" t="s">
        <v>8</v>
      </c>
      <c r="O3" s="120" t="s">
        <v>16</v>
      </c>
      <c r="P3" s="121" t="s">
        <v>8</v>
      </c>
      <c r="Q3" s="122" t="s">
        <v>8</v>
      </c>
      <c r="R3" s="123" t="s">
        <v>16</v>
      </c>
      <c r="S3" s="133" t="s">
        <v>17</v>
      </c>
      <c r="T3" s="133" t="s">
        <v>18</v>
      </c>
      <c r="U3" s="134" t="s">
        <v>19</v>
      </c>
      <c r="V3" s="135" t="s">
        <v>20</v>
      </c>
      <c r="W3" s="72"/>
      <c r="X3" s="73"/>
    </row>
    <row r="4" spans="1:24" s="32" customFormat="1" ht="187.8" customHeight="1" x14ac:dyDescent="0.3">
      <c r="A4" s="127" t="s">
        <v>179</v>
      </c>
      <c r="B4" s="22" t="s">
        <v>490</v>
      </c>
      <c r="C4" s="103" t="s">
        <v>491</v>
      </c>
      <c r="D4" s="104" t="s">
        <v>23</v>
      </c>
      <c r="E4" s="105" t="s">
        <v>161</v>
      </c>
      <c r="F4" s="26" t="s">
        <v>25</v>
      </c>
      <c r="G4" s="27" t="s">
        <v>26</v>
      </c>
      <c r="H4" s="27" t="s">
        <v>27</v>
      </c>
      <c r="I4" s="27" t="s">
        <v>25</v>
      </c>
      <c r="J4" s="27" t="s">
        <v>25</v>
      </c>
      <c r="K4" s="27" t="s">
        <v>27</v>
      </c>
      <c r="L4" s="107"/>
      <c r="M4" s="108"/>
      <c r="N4" s="30" t="s">
        <v>28</v>
      </c>
      <c r="O4" s="104" t="s">
        <v>29</v>
      </c>
      <c r="P4" s="107" t="s">
        <v>497</v>
      </c>
      <c r="Q4" s="31" t="s">
        <v>30</v>
      </c>
      <c r="R4" s="104" t="s">
        <v>29</v>
      </c>
      <c r="S4" s="106" t="s">
        <v>31</v>
      </c>
      <c r="T4" s="106" t="s">
        <v>32</v>
      </c>
      <c r="U4" s="39" t="s">
        <v>542</v>
      </c>
      <c r="V4" s="107" t="s">
        <v>604</v>
      </c>
      <c r="W4" s="74"/>
      <c r="X4" s="75"/>
    </row>
    <row r="5" spans="1:24" s="32" customFormat="1" ht="156" customHeight="1" x14ac:dyDescent="0.3">
      <c r="A5" s="128" t="s">
        <v>179</v>
      </c>
      <c r="B5" s="124" t="s">
        <v>488</v>
      </c>
      <c r="C5" s="23" t="s">
        <v>492</v>
      </c>
      <c r="D5" s="24" t="s">
        <v>23</v>
      </c>
      <c r="E5" s="25" t="s">
        <v>605</v>
      </c>
      <c r="F5" s="26" t="s">
        <v>25</v>
      </c>
      <c r="G5" s="27" t="s">
        <v>26</v>
      </c>
      <c r="H5" s="27" t="s">
        <v>27</v>
      </c>
      <c r="I5" s="27" t="s">
        <v>25</v>
      </c>
      <c r="J5" s="27" t="s">
        <v>25</v>
      </c>
      <c r="K5" s="27" t="s">
        <v>27</v>
      </c>
      <c r="L5" s="28"/>
      <c r="M5" s="29"/>
      <c r="N5" s="30" t="s">
        <v>28</v>
      </c>
      <c r="O5" s="24" t="s">
        <v>39</v>
      </c>
      <c r="P5" s="28" t="s">
        <v>496</v>
      </c>
      <c r="Q5" s="31" t="s">
        <v>30</v>
      </c>
      <c r="R5" s="24" t="s">
        <v>39</v>
      </c>
      <c r="S5" s="27" t="s">
        <v>31</v>
      </c>
      <c r="T5" s="27" t="s">
        <v>32</v>
      </c>
      <c r="U5" s="39" t="s">
        <v>542</v>
      </c>
      <c r="V5" s="28" t="s">
        <v>543</v>
      </c>
      <c r="W5" s="74"/>
      <c r="X5" s="75"/>
    </row>
    <row r="6" spans="1:24" s="32" customFormat="1" ht="202.8" customHeight="1" x14ac:dyDescent="0.3">
      <c r="A6" s="33" t="s">
        <v>179</v>
      </c>
      <c r="B6" s="34" t="s">
        <v>489</v>
      </c>
      <c r="C6" s="23" t="s">
        <v>493</v>
      </c>
      <c r="D6" s="24" t="s">
        <v>23</v>
      </c>
      <c r="E6" s="25"/>
      <c r="F6" s="26" t="s">
        <v>25</v>
      </c>
      <c r="G6" s="27" t="s">
        <v>26</v>
      </c>
      <c r="H6" s="27" t="s">
        <v>27</v>
      </c>
      <c r="I6" s="27" t="s">
        <v>25</v>
      </c>
      <c r="J6" s="27" t="s">
        <v>25</v>
      </c>
      <c r="K6" s="27" t="s">
        <v>27</v>
      </c>
      <c r="L6" s="28"/>
      <c r="M6" s="29"/>
      <c r="N6" s="30" t="s">
        <v>28</v>
      </c>
      <c r="O6" s="24" t="s">
        <v>47</v>
      </c>
      <c r="P6" s="28" t="s">
        <v>494</v>
      </c>
      <c r="Q6" s="31" t="s">
        <v>30</v>
      </c>
      <c r="R6" s="24" t="s">
        <v>47</v>
      </c>
      <c r="S6" s="27" t="s">
        <v>31</v>
      </c>
      <c r="T6" s="27" t="s">
        <v>32</v>
      </c>
      <c r="U6" s="39" t="s">
        <v>542</v>
      </c>
      <c r="V6" s="28" t="s">
        <v>576</v>
      </c>
      <c r="W6" s="125"/>
      <c r="X6" s="126"/>
    </row>
    <row r="7" spans="1:24" s="111" customFormat="1" ht="200.4" customHeight="1" x14ac:dyDescent="0.3">
      <c r="A7" s="21" t="s">
        <v>179</v>
      </c>
      <c r="B7" s="124" t="s">
        <v>21</v>
      </c>
      <c r="C7" s="23" t="s">
        <v>22</v>
      </c>
      <c r="D7" s="24" t="s">
        <v>23</v>
      </c>
      <c r="E7" s="25" t="s">
        <v>24</v>
      </c>
      <c r="F7" s="26" t="s">
        <v>25</v>
      </c>
      <c r="G7" s="27" t="s">
        <v>26</v>
      </c>
      <c r="H7" s="27" t="s">
        <v>27</v>
      </c>
      <c r="I7" s="27" t="s">
        <v>25</v>
      </c>
      <c r="J7" s="27" t="s">
        <v>25</v>
      </c>
      <c r="K7" s="27" t="s">
        <v>27</v>
      </c>
      <c r="L7" s="28"/>
      <c r="M7" s="29"/>
      <c r="N7" s="30" t="s">
        <v>28</v>
      </c>
      <c r="O7" s="24" t="s">
        <v>39</v>
      </c>
      <c r="P7" s="28" t="s">
        <v>495</v>
      </c>
      <c r="Q7" s="31" t="s">
        <v>30</v>
      </c>
      <c r="R7" s="112" t="s">
        <v>39</v>
      </c>
      <c r="S7" s="27" t="s">
        <v>31</v>
      </c>
      <c r="T7" s="27" t="s">
        <v>32</v>
      </c>
      <c r="U7" s="39" t="s">
        <v>542</v>
      </c>
      <c r="V7" s="28" t="s">
        <v>544</v>
      </c>
      <c r="W7" s="109" t="s">
        <v>378</v>
      </c>
      <c r="X7" s="110"/>
    </row>
    <row r="8" spans="1:24" s="32" customFormat="1" ht="70.2" customHeight="1" x14ac:dyDescent="0.3">
      <c r="A8" s="21" t="s">
        <v>190</v>
      </c>
      <c r="B8" s="34" t="s">
        <v>192</v>
      </c>
      <c r="C8" s="23" t="s">
        <v>193</v>
      </c>
      <c r="D8" s="24" t="s">
        <v>35</v>
      </c>
      <c r="E8" s="25" t="s">
        <v>194</v>
      </c>
      <c r="F8" s="26" t="s">
        <v>37</v>
      </c>
      <c r="G8" s="27" t="s">
        <v>25</v>
      </c>
      <c r="H8" s="27" t="s">
        <v>27</v>
      </c>
      <c r="I8" s="27" t="s">
        <v>37</v>
      </c>
      <c r="J8" s="27" t="s">
        <v>25</v>
      </c>
      <c r="K8" s="27" t="s">
        <v>26</v>
      </c>
      <c r="L8" s="5" t="s">
        <v>607</v>
      </c>
      <c r="M8" s="130" t="s">
        <v>39</v>
      </c>
      <c r="N8" s="30" t="s">
        <v>487</v>
      </c>
      <c r="O8" s="36" t="s">
        <v>29</v>
      </c>
      <c r="P8" s="28" t="s">
        <v>433</v>
      </c>
      <c r="Q8" s="31" t="s">
        <v>467</v>
      </c>
      <c r="R8" s="132" t="s">
        <v>39</v>
      </c>
      <c r="S8" s="39" t="s">
        <v>31</v>
      </c>
      <c r="T8" s="39" t="s">
        <v>32</v>
      </c>
      <c r="U8" s="39" t="s">
        <v>542</v>
      </c>
      <c r="V8" s="28" t="s">
        <v>545</v>
      </c>
      <c r="W8" s="74"/>
      <c r="X8" s="75">
        <v>1</v>
      </c>
    </row>
    <row r="9" spans="1:24" s="32" customFormat="1" ht="112.2" customHeight="1" x14ac:dyDescent="0.3">
      <c r="A9" s="33" t="s">
        <v>180</v>
      </c>
      <c r="B9" s="34" t="s">
        <v>33</v>
      </c>
      <c r="C9" s="35" t="s">
        <v>34</v>
      </c>
      <c r="D9" s="36" t="s">
        <v>35</v>
      </c>
      <c r="E9" s="37" t="s">
        <v>36</v>
      </c>
      <c r="F9" s="38" t="s">
        <v>37</v>
      </c>
      <c r="G9" s="39" t="s">
        <v>25</v>
      </c>
      <c r="H9" s="39" t="s">
        <v>26</v>
      </c>
      <c r="I9" s="39" t="s">
        <v>37</v>
      </c>
      <c r="J9" s="39" t="s">
        <v>25</v>
      </c>
      <c r="K9" s="39" t="s">
        <v>25</v>
      </c>
      <c r="L9" s="40" t="s">
        <v>38</v>
      </c>
      <c r="M9" s="36" t="s">
        <v>39</v>
      </c>
      <c r="N9" s="41" t="s">
        <v>498</v>
      </c>
      <c r="O9" s="42"/>
      <c r="P9" s="40" t="s">
        <v>30</v>
      </c>
      <c r="Q9" s="31" t="s">
        <v>466</v>
      </c>
      <c r="R9" s="36" t="s">
        <v>39</v>
      </c>
      <c r="S9" s="39" t="s">
        <v>31</v>
      </c>
      <c r="T9" s="39" t="s">
        <v>32</v>
      </c>
      <c r="U9" s="39" t="s">
        <v>542</v>
      </c>
      <c r="V9" s="28" t="s">
        <v>546</v>
      </c>
      <c r="W9" s="74"/>
      <c r="X9" s="75">
        <v>1</v>
      </c>
    </row>
    <row r="10" spans="1:24" s="32" customFormat="1" ht="273.60000000000002" customHeight="1" x14ac:dyDescent="0.3">
      <c r="A10" s="33" t="s">
        <v>181</v>
      </c>
      <c r="B10" s="34" t="s">
        <v>41</v>
      </c>
      <c r="C10" s="35" t="s">
        <v>42</v>
      </c>
      <c r="D10" s="36" t="s">
        <v>35</v>
      </c>
      <c r="E10" s="37" t="s">
        <v>43</v>
      </c>
      <c r="F10" s="38" t="s">
        <v>37</v>
      </c>
      <c r="G10" s="39" t="s">
        <v>25</v>
      </c>
      <c r="H10" s="39" t="s">
        <v>26</v>
      </c>
      <c r="I10" s="39" t="s">
        <v>37</v>
      </c>
      <c r="J10" s="39" t="s">
        <v>25</v>
      </c>
      <c r="K10" s="39" t="s">
        <v>37</v>
      </c>
      <c r="L10" s="40" t="s">
        <v>38</v>
      </c>
      <c r="M10" s="36" t="s">
        <v>47</v>
      </c>
      <c r="N10" s="41" t="s">
        <v>547</v>
      </c>
      <c r="O10" s="36" t="s">
        <v>39</v>
      </c>
      <c r="P10" s="40" t="s">
        <v>461</v>
      </c>
      <c r="Q10" s="43" t="s">
        <v>30</v>
      </c>
      <c r="R10" s="36" t="s">
        <v>47</v>
      </c>
      <c r="S10" s="39" t="s">
        <v>31</v>
      </c>
      <c r="T10" s="39" t="s">
        <v>32</v>
      </c>
      <c r="U10" s="39" t="s">
        <v>542</v>
      </c>
      <c r="V10" s="40" t="s">
        <v>548</v>
      </c>
      <c r="W10" s="74"/>
      <c r="X10" s="75">
        <v>1</v>
      </c>
    </row>
    <row r="11" spans="1:24" s="32" customFormat="1" ht="81" customHeight="1" x14ac:dyDescent="0.3">
      <c r="A11" s="33" t="s">
        <v>181</v>
      </c>
      <c r="B11" s="34" t="s">
        <v>44</v>
      </c>
      <c r="C11" s="35" t="s">
        <v>45</v>
      </c>
      <c r="D11" s="36" t="s">
        <v>35</v>
      </c>
      <c r="E11" s="37" t="s">
        <v>43</v>
      </c>
      <c r="F11" s="38" t="s">
        <v>37</v>
      </c>
      <c r="G11" s="39" t="s">
        <v>25</v>
      </c>
      <c r="H11" s="39" t="s">
        <v>26</v>
      </c>
      <c r="I11" s="39" t="s">
        <v>37</v>
      </c>
      <c r="J11" s="39" t="s">
        <v>25</v>
      </c>
      <c r="K11" s="39" t="s">
        <v>37</v>
      </c>
      <c r="L11" s="40" t="s">
        <v>46</v>
      </c>
      <c r="M11" s="36" t="s">
        <v>39</v>
      </c>
      <c r="N11" s="98" t="s">
        <v>499</v>
      </c>
      <c r="O11" s="42"/>
      <c r="P11" s="40" t="s">
        <v>191</v>
      </c>
      <c r="Q11" s="43" t="s">
        <v>30</v>
      </c>
      <c r="R11" s="36" t="s">
        <v>39</v>
      </c>
      <c r="S11" s="39" t="s">
        <v>48</v>
      </c>
      <c r="T11" s="39" t="s">
        <v>32</v>
      </c>
      <c r="U11" s="39" t="s">
        <v>542</v>
      </c>
      <c r="V11" s="40" t="s">
        <v>49</v>
      </c>
      <c r="W11" s="74"/>
      <c r="X11" s="75">
        <v>1</v>
      </c>
    </row>
    <row r="12" spans="1:24" s="32" customFormat="1" ht="189" customHeight="1" x14ac:dyDescent="0.3">
      <c r="A12" s="33" t="s">
        <v>181</v>
      </c>
      <c r="B12" s="34" t="s">
        <v>50</v>
      </c>
      <c r="C12" s="35" t="s">
        <v>51</v>
      </c>
      <c r="D12" s="36" t="s">
        <v>35</v>
      </c>
      <c r="E12" s="37" t="s">
        <v>43</v>
      </c>
      <c r="F12" s="38" t="s">
        <v>37</v>
      </c>
      <c r="G12" s="39" t="s">
        <v>26</v>
      </c>
      <c r="H12" s="39" t="s">
        <v>26</v>
      </c>
      <c r="I12" s="39" t="s">
        <v>37</v>
      </c>
      <c r="J12" s="39" t="s">
        <v>25</v>
      </c>
      <c r="K12" s="39" t="s">
        <v>37</v>
      </c>
      <c r="L12" s="40" t="s">
        <v>46</v>
      </c>
      <c r="M12" s="36" t="s">
        <v>39</v>
      </c>
      <c r="N12" s="41" t="s">
        <v>500</v>
      </c>
      <c r="O12" s="42"/>
      <c r="P12" s="40" t="s">
        <v>30</v>
      </c>
      <c r="Q12" s="43" t="s">
        <v>30</v>
      </c>
      <c r="R12" s="36" t="s">
        <v>39</v>
      </c>
      <c r="S12" s="39" t="s">
        <v>31</v>
      </c>
      <c r="T12" s="39" t="s">
        <v>32</v>
      </c>
      <c r="U12" s="39" t="s">
        <v>542</v>
      </c>
      <c r="V12" s="40" t="s">
        <v>549</v>
      </c>
      <c r="W12" s="74"/>
      <c r="X12" s="75">
        <v>1</v>
      </c>
    </row>
    <row r="13" spans="1:24" s="32" customFormat="1" ht="264.60000000000002" customHeight="1" x14ac:dyDescent="0.3">
      <c r="A13" s="33" t="s">
        <v>181</v>
      </c>
      <c r="B13" s="34" t="s">
        <v>52</v>
      </c>
      <c r="C13" s="35" t="s">
        <v>53</v>
      </c>
      <c r="D13" s="36" t="s">
        <v>23</v>
      </c>
      <c r="E13" s="37" t="s">
        <v>54</v>
      </c>
      <c r="F13" s="38" t="s">
        <v>37</v>
      </c>
      <c r="G13" s="39" t="s">
        <v>55</v>
      </c>
      <c r="H13" s="39" t="s">
        <v>26</v>
      </c>
      <c r="I13" s="39" t="s">
        <v>37</v>
      </c>
      <c r="J13" s="39" t="s">
        <v>25</v>
      </c>
      <c r="K13" s="39" t="s">
        <v>26</v>
      </c>
      <c r="L13" s="40" t="s">
        <v>56</v>
      </c>
      <c r="M13" s="36" t="s">
        <v>39</v>
      </c>
      <c r="N13" s="98" t="s">
        <v>550</v>
      </c>
      <c r="O13" s="36" t="s">
        <v>47</v>
      </c>
      <c r="P13" s="40" t="s">
        <v>432</v>
      </c>
      <c r="Q13" s="43" t="s">
        <v>30</v>
      </c>
      <c r="R13" s="36" t="s">
        <v>47</v>
      </c>
      <c r="S13" s="39" t="s">
        <v>31</v>
      </c>
      <c r="T13" s="39" t="s">
        <v>32</v>
      </c>
      <c r="U13" s="39" t="s">
        <v>542</v>
      </c>
      <c r="V13" s="40" t="s">
        <v>551</v>
      </c>
      <c r="W13" s="74"/>
      <c r="X13" s="75">
        <v>1</v>
      </c>
    </row>
    <row r="14" spans="1:24" s="32" customFormat="1" ht="178.8" customHeight="1" x14ac:dyDescent="0.3">
      <c r="A14" s="33" t="s">
        <v>181</v>
      </c>
      <c r="B14" s="34" t="s">
        <v>57</v>
      </c>
      <c r="C14" s="35" t="s">
        <v>58</v>
      </c>
      <c r="D14" s="36" t="s">
        <v>23</v>
      </c>
      <c r="E14" s="37" t="s">
        <v>59</v>
      </c>
      <c r="F14" s="38" t="s">
        <v>37</v>
      </c>
      <c r="G14" s="39" t="s">
        <v>26</v>
      </c>
      <c r="H14" s="39" t="s">
        <v>26</v>
      </c>
      <c r="I14" s="39" t="s">
        <v>37</v>
      </c>
      <c r="J14" s="39" t="s">
        <v>25</v>
      </c>
      <c r="K14" s="39" t="s">
        <v>27</v>
      </c>
      <c r="L14" s="40"/>
      <c r="M14" s="36" t="s">
        <v>29</v>
      </c>
      <c r="N14" s="41" t="s">
        <v>528</v>
      </c>
      <c r="O14" s="36" t="s">
        <v>47</v>
      </c>
      <c r="P14" s="97" t="s">
        <v>434</v>
      </c>
      <c r="Q14" s="43" t="s">
        <v>30</v>
      </c>
      <c r="R14" s="36" t="s">
        <v>47</v>
      </c>
      <c r="S14" s="39" t="s">
        <v>31</v>
      </c>
      <c r="T14" s="39" t="s">
        <v>32</v>
      </c>
      <c r="U14" s="39" t="s">
        <v>542</v>
      </c>
      <c r="V14" s="40" t="s">
        <v>552</v>
      </c>
      <c r="W14" s="74"/>
      <c r="X14" s="75">
        <v>1</v>
      </c>
    </row>
    <row r="15" spans="1:24" s="32" customFormat="1" ht="243.6" customHeight="1" x14ac:dyDescent="0.3">
      <c r="A15" s="33" t="s">
        <v>181</v>
      </c>
      <c r="B15" s="34" t="s">
        <v>60</v>
      </c>
      <c r="C15" s="35" t="s">
        <v>61</v>
      </c>
      <c r="D15" s="36" t="s">
        <v>23</v>
      </c>
      <c r="E15" s="37" t="s">
        <v>62</v>
      </c>
      <c r="F15" s="38" t="s">
        <v>37</v>
      </c>
      <c r="G15" s="39" t="s">
        <v>26</v>
      </c>
      <c r="H15" s="39" t="s">
        <v>26</v>
      </c>
      <c r="I15" s="39" t="s">
        <v>37</v>
      </c>
      <c r="J15" s="39" t="s">
        <v>25</v>
      </c>
      <c r="K15" s="39" t="s">
        <v>27</v>
      </c>
      <c r="L15" s="40"/>
      <c r="M15" s="36" t="s">
        <v>39</v>
      </c>
      <c r="N15" s="41" t="s">
        <v>553</v>
      </c>
      <c r="O15" s="36" t="s">
        <v>39</v>
      </c>
      <c r="P15" s="40" t="s">
        <v>435</v>
      </c>
      <c r="Q15" s="43" t="s">
        <v>30</v>
      </c>
      <c r="R15" s="36" t="s">
        <v>39</v>
      </c>
      <c r="S15" s="39" t="s">
        <v>31</v>
      </c>
      <c r="T15" s="39" t="s">
        <v>32</v>
      </c>
      <c r="U15" s="39" t="s">
        <v>542</v>
      </c>
      <c r="V15" s="40" t="s">
        <v>554</v>
      </c>
      <c r="W15" s="74"/>
      <c r="X15" s="75">
        <v>1</v>
      </c>
    </row>
    <row r="16" spans="1:24" s="32" customFormat="1" ht="100.2" customHeight="1" x14ac:dyDescent="0.3">
      <c r="A16" s="33" t="s">
        <v>181</v>
      </c>
      <c r="B16" s="34" t="s">
        <v>63</v>
      </c>
      <c r="C16" s="35" t="s">
        <v>64</v>
      </c>
      <c r="D16" s="36" t="s">
        <v>23</v>
      </c>
      <c r="E16" s="37" t="s">
        <v>65</v>
      </c>
      <c r="F16" s="38" t="s">
        <v>37</v>
      </c>
      <c r="G16" s="39" t="s">
        <v>26</v>
      </c>
      <c r="H16" s="39" t="s">
        <v>27</v>
      </c>
      <c r="I16" s="39" t="s">
        <v>37</v>
      </c>
      <c r="J16" s="39" t="s">
        <v>25</v>
      </c>
      <c r="K16" s="39" t="s">
        <v>27</v>
      </c>
      <c r="L16" s="40"/>
      <c r="M16" s="36" t="s">
        <v>47</v>
      </c>
      <c r="N16" s="41" t="s">
        <v>501</v>
      </c>
      <c r="O16" s="42"/>
      <c r="P16" s="40" t="s">
        <v>30</v>
      </c>
      <c r="Q16" s="43" t="s">
        <v>30</v>
      </c>
      <c r="R16" s="36" t="s">
        <v>47</v>
      </c>
      <c r="S16" s="39" t="s">
        <v>31</v>
      </c>
      <c r="T16" s="39" t="s">
        <v>32</v>
      </c>
      <c r="U16" s="39" t="s">
        <v>542</v>
      </c>
      <c r="V16" s="40" t="s">
        <v>555</v>
      </c>
      <c r="W16" s="74"/>
      <c r="X16" s="75">
        <v>1</v>
      </c>
    </row>
    <row r="17" spans="1:24" s="32" customFormat="1" ht="208.2" customHeight="1" x14ac:dyDescent="0.3">
      <c r="A17" s="33" t="s">
        <v>181</v>
      </c>
      <c r="B17" s="34" t="s">
        <v>66</v>
      </c>
      <c r="C17" s="35" t="s">
        <v>67</v>
      </c>
      <c r="D17" s="36" t="s">
        <v>35</v>
      </c>
      <c r="E17" s="37" t="s">
        <v>68</v>
      </c>
      <c r="F17" s="38" t="s">
        <v>37</v>
      </c>
      <c r="G17" s="39" t="s">
        <v>25</v>
      </c>
      <c r="H17" s="39" t="s">
        <v>27</v>
      </c>
      <c r="I17" s="39" t="s">
        <v>37</v>
      </c>
      <c r="J17" s="39" t="s">
        <v>25</v>
      </c>
      <c r="K17" s="39" t="s">
        <v>37</v>
      </c>
      <c r="L17" s="40" t="s">
        <v>46</v>
      </c>
      <c r="M17" s="36" t="s">
        <v>39</v>
      </c>
      <c r="N17" s="41" t="s">
        <v>350</v>
      </c>
      <c r="O17" s="36" t="s">
        <v>39</v>
      </c>
      <c r="P17" s="40" t="s">
        <v>436</v>
      </c>
      <c r="Q17" s="43" t="s">
        <v>30</v>
      </c>
      <c r="R17" s="36" t="s">
        <v>39</v>
      </c>
      <c r="S17" s="39" t="s">
        <v>31</v>
      </c>
      <c r="T17" s="131" t="s">
        <v>541</v>
      </c>
      <c r="U17" s="39" t="s">
        <v>542</v>
      </c>
      <c r="V17" s="40" t="s">
        <v>556</v>
      </c>
      <c r="W17" s="74"/>
      <c r="X17" s="75">
        <v>1</v>
      </c>
    </row>
    <row r="18" spans="1:24" s="32" customFormat="1" ht="162" customHeight="1" x14ac:dyDescent="0.3">
      <c r="A18" s="33" t="s">
        <v>181</v>
      </c>
      <c r="B18" s="34" t="s">
        <v>69</v>
      </c>
      <c r="C18" s="35" t="s">
        <v>70</v>
      </c>
      <c r="D18" s="36" t="s">
        <v>35</v>
      </c>
      <c r="E18" s="37" t="s">
        <v>71</v>
      </c>
      <c r="F18" s="38" t="s">
        <v>37</v>
      </c>
      <c r="G18" s="39" t="s">
        <v>25</v>
      </c>
      <c r="H18" s="39" t="s">
        <v>26</v>
      </c>
      <c r="I18" s="39" t="s">
        <v>37</v>
      </c>
      <c r="J18" s="39" t="s">
        <v>25</v>
      </c>
      <c r="K18" s="39" t="s">
        <v>26</v>
      </c>
      <c r="L18" s="40" t="s">
        <v>72</v>
      </c>
      <c r="M18" s="36" t="s">
        <v>39</v>
      </c>
      <c r="N18" s="41" t="s">
        <v>502</v>
      </c>
      <c r="O18" s="36" t="s">
        <v>39</v>
      </c>
      <c r="P18" s="40" t="s">
        <v>437</v>
      </c>
      <c r="Q18" s="43" t="s">
        <v>30</v>
      </c>
      <c r="R18" s="36" t="s">
        <v>39</v>
      </c>
      <c r="S18" s="39" t="s">
        <v>31</v>
      </c>
      <c r="T18" s="131" t="s">
        <v>540</v>
      </c>
      <c r="U18" s="39" t="s">
        <v>542</v>
      </c>
      <c r="V18" s="40" t="s">
        <v>557</v>
      </c>
      <c r="W18" s="74"/>
      <c r="X18" s="75">
        <v>1</v>
      </c>
    </row>
    <row r="19" spans="1:24" s="32" customFormat="1" ht="88.2" customHeight="1" x14ac:dyDescent="0.3">
      <c r="A19" s="33" t="s">
        <v>181</v>
      </c>
      <c r="B19" s="34" t="s">
        <v>73</v>
      </c>
      <c r="C19" s="35" t="s">
        <v>74</v>
      </c>
      <c r="D19" s="36" t="s">
        <v>35</v>
      </c>
      <c r="E19" s="37" t="s">
        <v>68</v>
      </c>
      <c r="F19" s="38" t="s">
        <v>37</v>
      </c>
      <c r="G19" s="39" t="s">
        <v>26</v>
      </c>
      <c r="H19" s="39" t="s">
        <v>26</v>
      </c>
      <c r="I19" s="39" t="s">
        <v>37</v>
      </c>
      <c r="J19" s="39" t="s">
        <v>25</v>
      </c>
      <c r="K19" s="39" t="s">
        <v>26</v>
      </c>
      <c r="L19" s="40" t="s">
        <v>46</v>
      </c>
      <c r="M19" s="36" t="s">
        <v>39</v>
      </c>
      <c r="N19" s="41" t="s">
        <v>558</v>
      </c>
      <c r="O19" s="42"/>
      <c r="P19" s="40" t="s">
        <v>191</v>
      </c>
      <c r="Q19" s="40" t="s">
        <v>191</v>
      </c>
      <c r="R19" s="36" t="s">
        <v>39</v>
      </c>
      <c r="S19" s="39" t="s">
        <v>31</v>
      </c>
      <c r="T19" s="131" t="s">
        <v>32</v>
      </c>
      <c r="U19" s="39" t="s">
        <v>542</v>
      </c>
      <c r="V19" s="40" t="s">
        <v>351</v>
      </c>
      <c r="W19" s="74"/>
      <c r="X19" s="75">
        <v>1</v>
      </c>
    </row>
    <row r="20" spans="1:24" s="32" customFormat="1" ht="298.2" customHeight="1" x14ac:dyDescent="0.3">
      <c r="A20" s="33" t="s">
        <v>181</v>
      </c>
      <c r="B20" s="34" t="s">
        <v>75</v>
      </c>
      <c r="C20" s="35" t="s">
        <v>76</v>
      </c>
      <c r="D20" s="36" t="s">
        <v>23</v>
      </c>
      <c r="E20" s="37" t="s">
        <v>77</v>
      </c>
      <c r="F20" s="38" t="s">
        <v>37</v>
      </c>
      <c r="G20" s="39" t="s">
        <v>26</v>
      </c>
      <c r="H20" s="39" t="s">
        <v>27</v>
      </c>
      <c r="I20" s="39" t="s">
        <v>37</v>
      </c>
      <c r="J20" s="39" t="s">
        <v>25</v>
      </c>
      <c r="K20" s="39" t="s">
        <v>25</v>
      </c>
      <c r="L20" s="40" t="s">
        <v>78</v>
      </c>
      <c r="M20" s="36" t="s">
        <v>39</v>
      </c>
      <c r="N20" s="41" t="s">
        <v>503</v>
      </c>
      <c r="O20" s="36" t="s">
        <v>29</v>
      </c>
      <c r="P20" s="40" t="s">
        <v>438</v>
      </c>
      <c r="Q20" s="43" t="s">
        <v>30</v>
      </c>
      <c r="R20" s="36" t="s">
        <v>29</v>
      </c>
      <c r="S20" s="39" t="s">
        <v>31</v>
      </c>
      <c r="T20" s="131" t="s">
        <v>40</v>
      </c>
      <c r="U20" s="39" t="s">
        <v>542</v>
      </c>
      <c r="V20" s="40" t="s">
        <v>559</v>
      </c>
      <c r="W20" s="74"/>
      <c r="X20" s="75">
        <v>1</v>
      </c>
    </row>
    <row r="21" spans="1:24" s="32" customFormat="1" ht="217.8" customHeight="1" x14ac:dyDescent="0.3">
      <c r="A21" s="33" t="s">
        <v>181</v>
      </c>
      <c r="B21" s="34" t="s">
        <v>79</v>
      </c>
      <c r="C21" s="35" t="s">
        <v>80</v>
      </c>
      <c r="D21" s="36" t="s">
        <v>23</v>
      </c>
      <c r="E21" s="37" t="s">
        <v>81</v>
      </c>
      <c r="F21" s="38" t="s">
        <v>37</v>
      </c>
      <c r="G21" s="39" t="s">
        <v>26</v>
      </c>
      <c r="H21" s="39" t="s">
        <v>27</v>
      </c>
      <c r="I21" s="39" t="s">
        <v>37</v>
      </c>
      <c r="J21" s="39" t="s">
        <v>25</v>
      </c>
      <c r="K21" s="39" t="s">
        <v>27</v>
      </c>
      <c r="L21" s="40"/>
      <c r="M21" s="36" t="s">
        <v>39</v>
      </c>
      <c r="N21" s="41" t="s">
        <v>504</v>
      </c>
      <c r="O21" s="36" t="s">
        <v>39</v>
      </c>
      <c r="P21" s="40" t="s">
        <v>439</v>
      </c>
      <c r="Q21" s="43" t="s">
        <v>30</v>
      </c>
      <c r="R21" s="36" t="s">
        <v>39</v>
      </c>
      <c r="S21" s="39" t="s">
        <v>31</v>
      </c>
      <c r="T21" s="131" t="s">
        <v>541</v>
      </c>
      <c r="U21" s="39" t="s">
        <v>542</v>
      </c>
      <c r="V21" s="40" t="s">
        <v>357</v>
      </c>
      <c r="W21" s="74"/>
      <c r="X21" s="75">
        <v>1</v>
      </c>
    </row>
    <row r="22" spans="1:24" s="32" customFormat="1" ht="408.6" customHeight="1" x14ac:dyDescent="0.3">
      <c r="A22" s="33" t="s">
        <v>181</v>
      </c>
      <c r="B22" s="34" t="s">
        <v>82</v>
      </c>
      <c r="C22" s="35" t="s">
        <v>83</v>
      </c>
      <c r="D22" s="36" t="s">
        <v>35</v>
      </c>
      <c r="E22" s="37" t="s">
        <v>68</v>
      </c>
      <c r="F22" s="38" t="s">
        <v>37</v>
      </c>
      <c r="G22" s="39" t="s">
        <v>26</v>
      </c>
      <c r="H22" s="39" t="s">
        <v>27</v>
      </c>
      <c r="I22" s="39" t="s">
        <v>37</v>
      </c>
      <c r="J22" s="39" t="s">
        <v>25</v>
      </c>
      <c r="K22" s="39" t="s">
        <v>27</v>
      </c>
      <c r="L22" s="40"/>
      <c r="M22" s="36" t="s">
        <v>39</v>
      </c>
      <c r="N22" s="41" t="s">
        <v>560</v>
      </c>
      <c r="O22" s="36" t="s">
        <v>29</v>
      </c>
      <c r="P22" s="40" t="s">
        <v>440</v>
      </c>
      <c r="Q22" s="43" t="s">
        <v>30</v>
      </c>
      <c r="R22" s="36" t="s">
        <v>29</v>
      </c>
      <c r="S22" s="39" t="s">
        <v>31</v>
      </c>
      <c r="T22" s="131" t="s">
        <v>505</v>
      </c>
      <c r="U22" s="39" t="s">
        <v>542</v>
      </c>
      <c r="V22" s="40" t="s">
        <v>561</v>
      </c>
      <c r="W22" s="74"/>
      <c r="X22" s="75">
        <v>1</v>
      </c>
    </row>
    <row r="23" spans="1:24" s="32" customFormat="1" ht="229.8" customHeight="1" x14ac:dyDescent="0.3">
      <c r="A23" s="33" t="s">
        <v>181</v>
      </c>
      <c r="B23" s="34" t="s">
        <v>84</v>
      </c>
      <c r="C23" s="35" t="s">
        <v>85</v>
      </c>
      <c r="D23" s="36" t="s">
        <v>23</v>
      </c>
      <c r="E23" s="37" t="s">
        <v>86</v>
      </c>
      <c r="F23" s="38" t="s">
        <v>37</v>
      </c>
      <c r="G23" s="39" t="s">
        <v>37</v>
      </c>
      <c r="H23" s="39" t="s">
        <v>27</v>
      </c>
      <c r="I23" s="39" t="s">
        <v>37</v>
      </c>
      <c r="J23" s="39" t="s">
        <v>25</v>
      </c>
      <c r="K23" s="39" t="s">
        <v>27</v>
      </c>
      <c r="L23" s="40" t="s">
        <v>87</v>
      </c>
      <c r="M23" s="36" t="s">
        <v>29</v>
      </c>
      <c r="N23" s="41" t="s">
        <v>527</v>
      </c>
      <c r="O23" s="36" t="s">
        <v>39</v>
      </c>
      <c r="P23" s="40" t="s">
        <v>441</v>
      </c>
      <c r="Q23" s="43" t="s">
        <v>30</v>
      </c>
      <c r="R23" s="36" t="s">
        <v>39</v>
      </c>
      <c r="S23" s="39" t="s">
        <v>31</v>
      </c>
      <c r="T23" s="131" t="s">
        <v>32</v>
      </c>
      <c r="U23" s="39" t="s">
        <v>542</v>
      </c>
      <c r="V23" s="40" t="s">
        <v>562</v>
      </c>
      <c r="W23" s="74"/>
      <c r="X23" s="75">
        <v>1</v>
      </c>
    </row>
    <row r="24" spans="1:24" s="32" customFormat="1" ht="61.8" customHeight="1" x14ac:dyDescent="0.3">
      <c r="A24" s="33" t="s">
        <v>181</v>
      </c>
      <c r="B24" s="34" t="s">
        <v>88</v>
      </c>
      <c r="C24" s="35" t="s">
        <v>89</v>
      </c>
      <c r="D24" s="36" t="s">
        <v>35</v>
      </c>
      <c r="E24" s="37" t="s">
        <v>68</v>
      </c>
      <c r="F24" s="38" t="s">
        <v>37</v>
      </c>
      <c r="G24" s="39" t="s">
        <v>26</v>
      </c>
      <c r="H24" s="39" t="s">
        <v>27</v>
      </c>
      <c r="I24" s="39" t="s">
        <v>37</v>
      </c>
      <c r="J24" s="39" t="s">
        <v>25</v>
      </c>
      <c r="K24" s="39" t="s">
        <v>27</v>
      </c>
      <c r="L24" s="40"/>
      <c r="M24" s="36" t="s">
        <v>39</v>
      </c>
      <c r="N24" s="41" t="s">
        <v>563</v>
      </c>
      <c r="O24" s="42"/>
      <c r="P24" s="40" t="s">
        <v>191</v>
      </c>
      <c r="Q24" s="101" t="s">
        <v>191</v>
      </c>
      <c r="R24" s="36" t="s">
        <v>39</v>
      </c>
      <c r="S24" s="39" t="s">
        <v>31</v>
      </c>
      <c r="T24" s="131" t="s">
        <v>32</v>
      </c>
      <c r="U24" s="39" t="s">
        <v>542</v>
      </c>
      <c r="V24" s="40" t="s">
        <v>351</v>
      </c>
      <c r="W24" s="74"/>
      <c r="X24" s="75">
        <v>1</v>
      </c>
    </row>
    <row r="25" spans="1:24" s="32" customFormat="1" ht="84" customHeight="1" x14ac:dyDescent="0.3">
      <c r="A25" s="33" t="s">
        <v>182</v>
      </c>
      <c r="B25" s="34" t="s">
        <v>90</v>
      </c>
      <c r="C25" s="35" t="s">
        <v>91</v>
      </c>
      <c r="D25" s="36" t="s">
        <v>35</v>
      </c>
      <c r="E25" s="37" t="s">
        <v>68</v>
      </c>
      <c r="F25" s="38" t="s">
        <v>37</v>
      </c>
      <c r="G25" s="39" t="s">
        <v>25</v>
      </c>
      <c r="H25" s="39" t="s">
        <v>27</v>
      </c>
      <c r="I25" s="39" t="s">
        <v>37</v>
      </c>
      <c r="J25" s="39" t="s">
        <v>25</v>
      </c>
      <c r="K25" s="39" t="s">
        <v>55</v>
      </c>
      <c r="L25" s="40" t="s">
        <v>46</v>
      </c>
      <c r="M25" s="36" t="s">
        <v>47</v>
      </c>
      <c r="N25" s="41" t="s">
        <v>506</v>
      </c>
      <c r="O25" s="42"/>
      <c r="P25" s="40" t="s">
        <v>191</v>
      </c>
      <c r="Q25" s="101" t="s">
        <v>191</v>
      </c>
      <c r="R25" s="36" t="s">
        <v>47</v>
      </c>
      <c r="S25" s="39" t="s">
        <v>31</v>
      </c>
      <c r="T25" s="39" t="s">
        <v>32</v>
      </c>
      <c r="U25" s="39" t="s">
        <v>542</v>
      </c>
      <c r="V25" s="40" t="s">
        <v>564</v>
      </c>
      <c r="W25" s="74"/>
      <c r="X25" s="75">
        <v>1</v>
      </c>
    </row>
    <row r="26" spans="1:24" s="32" customFormat="1" ht="132" customHeight="1" x14ac:dyDescent="0.3">
      <c r="A26" s="33" t="s">
        <v>182</v>
      </c>
      <c r="B26" s="34" t="s">
        <v>92</v>
      </c>
      <c r="C26" s="35" t="s">
        <v>93</v>
      </c>
      <c r="D26" s="36" t="s">
        <v>23</v>
      </c>
      <c r="E26" s="37" t="s">
        <v>94</v>
      </c>
      <c r="F26" s="38" t="s">
        <v>37</v>
      </c>
      <c r="G26" s="39" t="s">
        <v>25</v>
      </c>
      <c r="H26" s="39" t="s">
        <v>27</v>
      </c>
      <c r="I26" s="39" t="s">
        <v>37</v>
      </c>
      <c r="J26" s="39" t="s">
        <v>25</v>
      </c>
      <c r="K26" s="39" t="s">
        <v>55</v>
      </c>
      <c r="L26" s="40" t="s">
        <v>46</v>
      </c>
      <c r="M26" s="36" t="s">
        <v>47</v>
      </c>
      <c r="N26" s="41" t="s">
        <v>511</v>
      </c>
      <c r="O26" s="42"/>
      <c r="P26" s="40" t="s">
        <v>95</v>
      </c>
      <c r="Q26" s="64" t="s">
        <v>468</v>
      </c>
      <c r="R26" s="36" t="s">
        <v>47</v>
      </c>
      <c r="S26" s="39" t="s">
        <v>31</v>
      </c>
      <c r="T26" s="39" t="s">
        <v>32</v>
      </c>
      <c r="U26" s="39" t="s">
        <v>542</v>
      </c>
      <c r="V26" s="40" t="s">
        <v>565</v>
      </c>
      <c r="W26" s="74"/>
      <c r="X26" s="75">
        <v>1</v>
      </c>
    </row>
    <row r="27" spans="1:24" s="32" customFormat="1" ht="123" customHeight="1" x14ac:dyDescent="0.3">
      <c r="A27" s="33" t="s">
        <v>182</v>
      </c>
      <c r="B27" s="34" t="s">
        <v>96</v>
      </c>
      <c r="C27" s="35" t="s">
        <v>97</v>
      </c>
      <c r="D27" s="36" t="s">
        <v>23</v>
      </c>
      <c r="E27" s="37" t="s">
        <v>98</v>
      </c>
      <c r="F27" s="38" t="s">
        <v>37</v>
      </c>
      <c r="G27" s="39" t="s">
        <v>25</v>
      </c>
      <c r="H27" s="39" t="s">
        <v>27</v>
      </c>
      <c r="I27" s="39" t="s">
        <v>37</v>
      </c>
      <c r="J27" s="39" t="s">
        <v>25</v>
      </c>
      <c r="K27" s="39" t="s">
        <v>55</v>
      </c>
      <c r="L27" s="40" t="s">
        <v>46</v>
      </c>
      <c r="M27" s="36" t="s">
        <v>39</v>
      </c>
      <c r="N27" s="41" t="s">
        <v>512</v>
      </c>
      <c r="O27" s="42"/>
      <c r="P27" s="40" t="s">
        <v>95</v>
      </c>
      <c r="Q27" s="64" t="s">
        <v>469</v>
      </c>
      <c r="R27" s="36" t="s">
        <v>39</v>
      </c>
      <c r="S27" s="39" t="s">
        <v>31</v>
      </c>
      <c r="T27" s="39" t="s">
        <v>32</v>
      </c>
      <c r="U27" s="39" t="s">
        <v>542</v>
      </c>
      <c r="V27" s="40" t="s">
        <v>566</v>
      </c>
      <c r="W27" s="74"/>
      <c r="X27" s="75">
        <v>1</v>
      </c>
    </row>
    <row r="28" spans="1:24" s="32" customFormat="1" ht="141" customHeight="1" x14ac:dyDescent="0.3">
      <c r="A28" s="33" t="s">
        <v>182</v>
      </c>
      <c r="B28" s="34" t="s">
        <v>99</v>
      </c>
      <c r="C28" s="35" t="s">
        <v>100</v>
      </c>
      <c r="D28" s="36" t="s">
        <v>23</v>
      </c>
      <c r="E28" s="37" t="s">
        <v>101</v>
      </c>
      <c r="F28" s="38" t="s">
        <v>37</v>
      </c>
      <c r="G28" s="39" t="s">
        <v>25</v>
      </c>
      <c r="H28" s="39" t="s">
        <v>27</v>
      </c>
      <c r="I28" s="39" t="s">
        <v>37</v>
      </c>
      <c r="J28" s="39" t="s">
        <v>25</v>
      </c>
      <c r="K28" s="39" t="s">
        <v>55</v>
      </c>
      <c r="L28" s="40" t="s">
        <v>46</v>
      </c>
      <c r="M28" s="36" t="s">
        <v>47</v>
      </c>
      <c r="N28" s="41" t="s">
        <v>513</v>
      </c>
      <c r="O28" s="42"/>
      <c r="P28" s="40" t="s">
        <v>95</v>
      </c>
      <c r="Q28" s="64" t="s">
        <v>470</v>
      </c>
      <c r="R28" s="36" t="s">
        <v>47</v>
      </c>
      <c r="S28" s="39" t="s">
        <v>31</v>
      </c>
      <c r="T28" s="39" t="s">
        <v>32</v>
      </c>
      <c r="U28" s="39" t="s">
        <v>542</v>
      </c>
      <c r="V28" s="40" t="s">
        <v>567</v>
      </c>
      <c r="W28" s="74"/>
      <c r="X28" s="75">
        <v>1</v>
      </c>
    </row>
    <row r="29" spans="1:24" s="32" customFormat="1" ht="229.95" customHeight="1" x14ac:dyDescent="0.3">
      <c r="A29" s="33" t="s">
        <v>183</v>
      </c>
      <c r="B29" s="34" t="s">
        <v>102</v>
      </c>
      <c r="C29" s="35" t="s">
        <v>103</v>
      </c>
      <c r="D29" s="36" t="s">
        <v>23</v>
      </c>
      <c r="E29" s="37" t="s">
        <v>104</v>
      </c>
      <c r="F29" s="38" t="s">
        <v>37</v>
      </c>
      <c r="G29" s="39" t="s">
        <v>25</v>
      </c>
      <c r="H29" s="39" t="s">
        <v>27</v>
      </c>
      <c r="I29" s="39" t="s">
        <v>37</v>
      </c>
      <c r="J29" s="39" t="s">
        <v>25</v>
      </c>
      <c r="K29" s="39" t="s">
        <v>37</v>
      </c>
      <c r="L29" s="40" t="s">
        <v>46</v>
      </c>
      <c r="M29" s="36" t="s">
        <v>39</v>
      </c>
      <c r="N29" s="41" t="s">
        <v>514</v>
      </c>
      <c r="O29" s="42"/>
      <c r="P29" s="40" t="s">
        <v>95</v>
      </c>
      <c r="Q29" s="64" t="s">
        <v>462</v>
      </c>
      <c r="R29" s="36" t="s">
        <v>39</v>
      </c>
      <c r="S29" s="39" t="s">
        <v>31</v>
      </c>
      <c r="T29" s="131" t="s">
        <v>515</v>
      </c>
      <c r="U29" s="39" t="s">
        <v>542</v>
      </c>
      <c r="V29" s="40" t="s">
        <v>568</v>
      </c>
      <c r="W29" s="74"/>
      <c r="X29" s="75">
        <v>1</v>
      </c>
    </row>
    <row r="30" spans="1:24" s="32" customFormat="1" ht="169.95" customHeight="1" x14ac:dyDescent="0.3">
      <c r="A30" s="33" t="s">
        <v>181</v>
      </c>
      <c r="B30" s="34" t="s">
        <v>105</v>
      </c>
      <c r="C30" s="35" t="s">
        <v>106</v>
      </c>
      <c r="D30" s="36" t="s">
        <v>35</v>
      </c>
      <c r="E30" s="37" t="s">
        <v>68</v>
      </c>
      <c r="F30" s="38" t="s">
        <v>37</v>
      </c>
      <c r="G30" s="39" t="s">
        <v>25</v>
      </c>
      <c r="H30" s="39" t="s">
        <v>27</v>
      </c>
      <c r="I30" s="39" t="s">
        <v>25</v>
      </c>
      <c r="J30" s="39" t="s">
        <v>25</v>
      </c>
      <c r="K30" s="39" t="s">
        <v>26</v>
      </c>
      <c r="L30" s="40" t="s">
        <v>107</v>
      </c>
      <c r="M30" s="65" t="s">
        <v>39</v>
      </c>
      <c r="N30" s="98" t="s">
        <v>569</v>
      </c>
      <c r="O30" s="65" t="s">
        <v>39</v>
      </c>
      <c r="P30" s="40" t="s">
        <v>442</v>
      </c>
      <c r="Q30" s="43" t="s">
        <v>30</v>
      </c>
      <c r="R30" s="65" t="s">
        <v>39</v>
      </c>
      <c r="S30" s="39" t="s">
        <v>31</v>
      </c>
      <c r="T30" s="39" t="s">
        <v>32</v>
      </c>
      <c r="U30" s="39" t="s">
        <v>542</v>
      </c>
      <c r="V30" s="40" t="s">
        <v>570</v>
      </c>
      <c r="W30" s="74"/>
      <c r="X30" s="75">
        <v>1</v>
      </c>
    </row>
    <row r="31" spans="1:24" s="32" customFormat="1" ht="229.95" customHeight="1" x14ac:dyDescent="0.3">
      <c r="A31" s="33" t="s">
        <v>183</v>
      </c>
      <c r="B31" s="34" t="s">
        <v>108</v>
      </c>
      <c r="C31" s="35" t="s">
        <v>109</v>
      </c>
      <c r="D31" s="36" t="s">
        <v>23</v>
      </c>
      <c r="E31" s="37" t="s">
        <v>104</v>
      </c>
      <c r="F31" s="38" t="s">
        <v>37</v>
      </c>
      <c r="G31" s="39" t="s">
        <v>25</v>
      </c>
      <c r="H31" s="39" t="s">
        <v>27</v>
      </c>
      <c r="I31" s="39" t="s">
        <v>37</v>
      </c>
      <c r="J31" s="39" t="s">
        <v>25</v>
      </c>
      <c r="K31" s="39" t="s">
        <v>25</v>
      </c>
      <c r="L31" s="40" t="s">
        <v>110</v>
      </c>
      <c r="M31" s="36" t="s">
        <v>39</v>
      </c>
      <c r="N31" s="41" t="s">
        <v>111</v>
      </c>
      <c r="O31" s="42"/>
      <c r="P31" s="40" t="s">
        <v>95</v>
      </c>
      <c r="Q31" s="64" t="s">
        <v>465</v>
      </c>
      <c r="R31" s="36" t="s">
        <v>39</v>
      </c>
      <c r="S31" s="39" t="s">
        <v>31</v>
      </c>
      <c r="T31" s="39" t="s">
        <v>32</v>
      </c>
      <c r="U31" s="39" t="s">
        <v>542</v>
      </c>
      <c r="V31" s="40" t="s">
        <v>571</v>
      </c>
      <c r="W31" s="74"/>
      <c r="X31" s="75">
        <v>1</v>
      </c>
    </row>
    <row r="32" spans="1:24" s="32" customFormat="1" ht="213.6" customHeight="1" x14ac:dyDescent="0.3">
      <c r="A32" s="33" t="s">
        <v>181</v>
      </c>
      <c r="B32" s="34" t="s">
        <v>112</v>
      </c>
      <c r="C32" s="35" t="s">
        <v>113</v>
      </c>
      <c r="D32" s="36" t="s">
        <v>35</v>
      </c>
      <c r="E32" s="37" t="s">
        <v>68</v>
      </c>
      <c r="F32" s="38" t="s">
        <v>25</v>
      </c>
      <c r="G32" s="39" t="s">
        <v>25</v>
      </c>
      <c r="H32" s="39" t="s">
        <v>27</v>
      </c>
      <c r="I32" s="39" t="s">
        <v>37</v>
      </c>
      <c r="J32" s="39" t="s">
        <v>25</v>
      </c>
      <c r="K32" s="39" t="s">
        <v>25</v>
      </c>
      <c r="L32" s="40" t="s">
        <v>114</v>
      </c>
      <c r="M32" s="65" t="s">
        <v>39</v>
      </c>
      <c r="N32" s="41" t="s">
        <v>526</v>
      </c>
      <c r="O32" s="65" t="s">
        <v>39</v>
      </c>
      <c r="P32" s="40" t="s">
        <v>443</v>
      </c>
      <c r="Q32" s="43" t="s">
        <v>30</v>
      </c>
      <c r="R32" s="65" t="s">
        <v>39</v>
      </c>
      <c r="S32" s="39" t="s">
        <v>31</v>
      </c>
      <c r="T32" s="39" t="s">
        <v>32</v>
      </c>
      <c r="U32" s="39" t="s">
        <v>542</v>
      </c>
      <c r="V32" s="40" t="s">
        <v>355</v>
      </c>
      <c r="W32" s="74"/>
      <c r="X32" s="75">
        <v>1</v>
      </c>
    </row>
    <row r="33" spans="1:24" s="32" customFormat="1" ht="169.95" customHeight="1" x14ac:dyDescent="0.3">
      <c r="A33" s="33" t="s">
        <v>184</v>
      </c>
      <c r="B33" s="34" t="s">
        <v>115</v>
      </c>
      <c r="C33" s="35" t="s">
        <v>116</v>
      </c>
      <c r="D33" s="36" t="s">
        <v>35</v>
      </c>
      <c r="E33" s="37" t="s">
        <v>68</v>
      </c>
      <c r="F33" s="38" t="s">
        <v>37</v>
      </c>
      <c r="G33" s="39" t="s">
        <v>26</v>
      </c>
      <c r="H33" s="39" t="s">
        <v>27</v>
      </c>
      <c r="I33" s="39" t="s">
        <v>37</v>
      </c>
      <c r="J33" s="39" t="s">
        <v>25</v>
      </c>
      <c r="K33" s="39" t="s">
        <v>26</v>
      </c>
      <c r="L33" s="40" t="s">
        <v>46</v>
      </c>
      <c r="M33" s="65" t="s">
        <v>29</v>
      </c>
      <c r="N33" s="41" t="s">
        <v>525</v>
      </c>
      <c r="O33" s="65" t="s">
        <v>39</v>
      </c>
      <c r="P33" s="40" t="s">
        <v>444</v>
      </c>
      <c r="Q33" s="43" t="s">
        <v>30</v>
      </c>
      <c r="R33" s="65" t="s">
        <v>39</v>
      </c>
      <c r="S33" s="39" t="s">
        <v>31</v>
      </c>
      <c r="T33" s="39" t="s">
        <v>32</v>
      </c>
      <c r="U33" s="39" t="s">
        <v>542</v>
      </c>
      <c r="V33" s="40" t="s">
        <v>572</v>
      </c>
      <c r="W33" s="74"/>
      <c r="X33" s="75">
        <v>1</v>
      </c>
    </row>
    <row r="34" spans="1:24" s="32" customFormat="1" ht="93.6" customHeight="1" x14ac:dyDescent="0.3">
      <c r="A34" s="33" t="s">
        <v>190</v>
      </c>
      <c r="B34" s="34" t="s">
        <v>379</v>
      </c>
      <c r="C34" s="35" t="s">
        <v>479</v>
      </c>
      <c r="D34" s="36" t="s">
        <v>35</v>
      </c>
      <c r="E34" s="37" t="s">
        <v>606</v>
      </c>
      <c r="F34" s="38" t="s">
        <v>37</v>
      </c>
      <c r="G34" s="39" t="s">
        <v>25</v>
      </c>
      <c r="H34" s="39" t="s">
        <v>27</v>
      </c>
      <c r="I34" s="39" t="s">
        <v>37</v>
      </c>
      <c r="J34" s="39" t="s">
        <v>25</v>
      </c>
      <c r="K34" s="39" t="s">
        <v>26</v>
      </c>
      <c r="L34" s="40" t="s">
        <v>607</v>
      </c>
      <c r="M34" s="36"/>
      <c r="N34" s="41" t="s">
        <v>191</v>
      </c>
      <c r="O34" s="36"/>
      <c r="P34" s="40" t="s">
        <v>191</v>
      </c>
      <c r="Q34" s="43" t="s">
        <v>463</v>
      </c>
      <c r="R34" s="36"/>
      <c r="S34" s="39" t="s">
        <v>31</v>
      </c>
      <c r="T34" s="39" t="s">
        <v>32</v>
      </c>
      <c r="U34" s="39" t="s">
        <v>542</v>
      </c>
      <c r="V34" s="40" t="s">
        <v>573</v>
      </c>
      <c r="W34" s="74"/>
      <c r="X34" s="75"/>
    </row>
    <row r="35" spans="1:24" s="32" customFormat="1" ht="169.8" customHeight="1" x14ac:dyDescent="0.3">
      <c r="A35" s="33" t="s">
        <v>184</v>
      </c>
      <c r="B35" s="34" t="s">
        <v>117</v>
      </c>
      <c r="C35" s="35" t="s">
        <v>118</v>
      </c>
      <c r="D35" s="36" t="s">
        <v>35</v>
      </c>
      <c r="E35" s="37" t="s">
        <v>68</v>
      </c>
      <c r="F35" s="38" t="s">
        <v>37</v>
      </c>
      <c r="G35" s="39" t="s">
        <v>25</v>
      </c>
      <c r="H35" s="39" t="s">
        <v>25</v>
      </c>
      <c r="I35" s="39" t="s">
        <v>37</v>
      </c>
      <c r="J35" s="39" t="s">
        <v>25</v>
      </c>
      <c r="K35" s="39" t="s">
        <v>27</v>
      </c>
      <c r="L35" s="40" t="s">
        <v>119</v>
      </c>
      <c r="M35" s="36" t="s">
        <v>39</v>
      </c>
      <c r="N35" s="41" t="s">
        <v>516</v>
      </c>
      <c r="O35" s="36" t="s">
        <v>29</v>
      </c>
      <c r="P35" s="40" t="s">
        <v>445</v>
      </c>
      <c r="Q35" s="43" t="s">
        <v>30</v>
      </c>
      <c r="R35" s="36" t="s">
        <v>29</v>
      </c>
      <c r="S35" s="39" t="s">
        <v>31</v>
      </c>
      <c r="T35" s="39" t="s">
        <v>32</v>
      </c>
      <c r="U35" s="39" t="s">
        <v>542</v>
      </c>
      <c r="V35" s="40" t="s">
        <v>561</v>
      </c>
      <c r="W35" s="74"/>
      <c r="X35" s="75">
        <v>1</v>
      </c>
    </row>
    <row r="36" spans="1:24" s="32" customFormat="1" ht="157.80000000000001" customHeight="1" x14ac:dyDescent="0.3">
      <c r="A36" s="33" t="s">
        <v>184</v>
      </c>
      <c r="B36" s="34" t="s">
        <v>120</v>
      </c>
      <c r="C36" s="35" t="s">
        <v>121</v>
      </c>
      <c r="D36" s="36" t="s">
        <v>23</v>
      </c>
      <c r="E36" s="37" t="s">
        <v>104</v>
      </c>
      <c r="F36" s="38" t="s">
        <v>37</v>
      </c>
      <c r="G36" s="39" t="s">
        <v>26</v>
      </c>
      <c r="H36" s="39" t="s">
        <v>27</v>
      </c>
      <c r="I36" s="39" t="s">
        <v>37</v>
      </c>
      <c r="J36" s="39" t="s">
        <v>25</v>
      </c>
      <c r="K36" s="39" t="s">
        <v>27</v>
      </c>
      <c r="L36" s="40"/>
      <c r="M36" s="36" t="s">
        <v>39</v>
      </c>
      <c r="N36" s="41" t="s">
        <v>517</v>
      </c>
      <c r="O36" s="42"/>
      <c r="P36" s="40" t="s">
        <v>95</v>
      </c>
      <c r="Q36" s="43" t="s">
        <v>30</v>
      </c>
      <c r="R36" s="36" t="s">
        <v>39</v>
      </c>
      <c r="S36" s="39" t="s">
        <v>31</v>
      </c>
      <c r="T36" s="39" t="s">
        <v>32</v>
      </c>
      <c r="U36" s="39" t="s">
        <v>542</v>
      </c>
      <c r="V36" s="40" t="s">
        <v>356</v>
      </c>
      <c r="W36" s="74"/>
      <c r="X36" s="75">
        <v>1</v>
      </c>
    </row>
    <row r="37" spans="1:24" s="32" customFormat="1" ht="158.4" customHeight="1" x14ac:dyDescent="0.3">
      <c r="A37" s="33" t="s">
        <v>184</v>
      </c>
      <c r="B37" s="34" t="s">
        <v>122</v>
      </c>
      <c r="C37" s="35" t="s">
        <v>123</v>
      </c>
      <c r="D37" s="36" t="s">
        <v>23</v>
      </c>
      <c r="E37" s="37" t="s">
        <v>104</v>
      </c>
      <c r="F37" s="38" t="s">
        <v>37</v>
      </c>
      <c r="G37" s="39" t="s">
        <v>25</v>
      </c>
      <c r="H37" s="39" t="s">
        <v>27</v>
      </c>
      <c r="I37" s="39" t="s">
        <v>37</v>
      </c>
      <c r="J37" s="39" t="s">
        <v>25</v>
      </c>
      <c r="K37" s="39" t="s">
        <v>26</v>
      </c>
      <c r="L37" s="40" t="s">
        <v>124</v>
      </c>
      <c r="M37" s="65" t="s">
        <v>39</v>
      </c>
      <c r="N37" s="41" t="s">
        <v>518</v>
      </c>
      <c r="O37" s="65" t="s">
        <v>39</v>
      </c>
      <c r="P37" s="40" t="s">
        <v>446</v>
      </c>
      <c r="Q37" s="43" t="s">
        <v>30</v>
      </c>
      <c r="R37" s="65" t="s">
        <v>39</v>
      </c>
      <c r="S37" s="39" t="s">
        <v>31</v>
      </c>
      <c r="T37" s="39" t="s">
        <v>32</v>
      </c>
      <c r="U37" s="39" t="s">
        <v>542</v>
      </c>
      <c r="V37" s="40" t="s">
        <v>574</v>
      </c>
      <c r="W37" s="74"/>
      <c r="X37" s="75">
        <v>1</v>
      </c>
    </row>
    <row r="38" spans="1:24" s="32" customFormat="1" ht="70.2" customHeight="1" x14ac:dyDescent="0.3">
      <c r="A38" s="33" t="s">
        <v>190</v>
      </c>
      <c r="B38" s="34" t="s">
        <v>386</v>
      </c>
      <c r="C38" s="35" t="s">
        <v>480</v>
      </c>
      <c r="D38" s="36" t="s">
        <v>35</v>
      </c>
      <c r="E38" s="37" t="s">
        <v>68</v>
      </c>
      <c r="F38" s="38" t="s">
        <v>37</v>
      </c>
      <c r="G38" s="39" t="s">
        <v>25</v>
      </c>
      <c r="H38" s="39" t="s">
        <v>27</v>
      </c>
      <c r="I38" s="39" t="s">
        <v>37</v>
      </c>
      <c r="J38" s="39" t="s">
        <v>25</v>
      </c>
      <c r="K38" s="39" t="s">
        <v>27</v>
      </c>
      <c r="L38" s="40"/>
      <c r="M38" s="65"/>
      <c r="N38" s="41" t="s">
        <v>191</v>
      </c>
      <c r="O38" s="65"/>
      <c r="P38" s="40" t="s">
        <v>191</v>
      </c>
      <c r="Q38" s="43" t="s">
        <v>464</v>
      </c>
      <c r="R38" s="65"/>
      <c r="S38" s="39" t="s">
        <v>31</v>
      </c>
      <c r="T38" s="39" t="s">
        <v>32</v>
      </c>
      <c r="U38" s="39" t="s">
        <v>542</v>
      </c>
      <c r="V38" s="40" t="s">
        <v>575</v>
      </c>
      <c r="W38" s="74"/>
      <c r="X38" s="75"/>
    </row>
    <row r="39" spans="1:24" s="32" customFormat="1" ht="169.95" customHeight="1" x14ac:dyDescent="0.3">
      <c r="A39" s="33" t="s">
        <v>184</v>
      </c>
      <c r="B39" s="34" t="s">
        <v>125</v>
      </c>
      <c r="C39" s="35" t="s">
        <v>126</v>
      </c>
      <c r="D39" s="36" t="s">
        <v>35</v>
      </c>
      <c r="E39" s="37" t="s">
        <v>68</v>
      </c>
      <c r="F39" s="38" t="s">
        <v>25</v>
      </c>
      <c r="G39" s="39" t="s">
        <v>25</v>
      </c>
      <c r="H39" s="39" t="s">
        <v>26</v>
      </c>
      <c r="I39" s="39" t="s">
        <v>55</v>
      </c>
      <c r="J39" s="39" t="s">
        <v>25</v>
      </c>
      <c r="K39" s="39" t="s">
        <v>25</v>
      </c>
      <c r="L39" s="40" t="s">
        <v>127</v>
      </c>
      <c r="M39" s="65" t="s">
        <v>39</v>
      </c>
      <c r="N39" s="41" t="s">
        <v>519</v>
      </c>
      <c r="O39" s="65" t="s">
        <v>47</v>
      </c>
      <c r="P39" s="40" t="s">
        <v>447</v>
      </c>
      <c r="Q39" s="43" t="s">
        <v>30</v>
      </c>
      <c r="R39" s="65" t="s">
        <v>47</v>
      </c>
      <c r="S39" s="39" t="s">
        <v>31</v>
      </c>
      <c r="T39" s="39" t="s">
        <v>32</v>
      </c>
      <c r="U39" s="39" t="s">
        <v>542</v>
      </c>
      <c r="V39" s="40" t="s">
        <v>577</v>
      </c>
      <c r="W39" s="74"/>
      <c r="X39" s="75">
        <v>1</v>
      </c>
    </row>
    <row r="40" spans="1:24" s="32" customFormat="1" ht="76.2" customHeight="1" x14ac:dyDescent="0.3">
      <c r="A40" s="33" t="s">
        <v>184</v>
      </c>
      <c r="B40" s="34" t="s">
        <v>128</v>
      </c>
      <c r="C40" s="35" t="s">
        <v>129</v>
      </c>
      <c r="D40" s="36" t="s">
        <v>35</v>
      </c>
      <c r="E40" s="37" t="s">
        <v>68</v>
      </c>
      <c r="F40" s="38" t="s">
        <v>26</v>
      </c>
      <c r="G40" s="39" t="s">
        <v>25</v>
      </c>
      <c r="H40" s="39" t="s">
        <v>25</v>
      </c>
      <c r="I40" s="39" t="s">
        <v>25</v>
      </c>
      <c r="J40" s="39" t="s">
        <v>25</v>
      </c>
      <c r="K40" s="39" t="s">
        <v>25</v>
      </c>
      <c r="L40" s="40" t="s">
        <v>130</v>
      </c>
      <c r="M40" s="36" t="s">
        <v>29</v>
      </c>
      <c r="N40" s="41" t="s">
        <v>507</v>
      </c>
      <c r="O40" s="42"/>
      <c r="P40" s="40" t="s">
        <v>191</v>
      </c>
      <c r="Q40" s="40" t="s">
        <v>191</v>
      </c>
      <c r="R40" s="36" t="s">
        <v>29</v>
      </c>
      <c r="S40" s="39" t="s">
        <v>31</v>
      </c>
      <c r="T40" s="39" t="s">
        <v>32</v>
      </c>
      <c r="U40" s="39" t="s">
        <v>542</v>
      </c>
      <c r="V40" s="40" t="s">
        <v>578</v>
      </c>
      <c r="W40" s="74"/>
      <c r="X40" s="75">
        <v>1</v>
      </c>
    </row>
    <row r="41" spans="1:24" s="32" customFormat="1" ht="169.95" customHeight="1" x14ac:dyDescent="0.3">
      <c r="A41" s="33" t="s">
        <v>185</v>
      </c>
      <c r="B41" s="34" t="s">
        <v>131</v>
      </c>
      <c r="C41" s="35" t="s">
        <v>132</v>
      </c>
      <c r="D41" s="36" t="s">
        <v>35</v>
      </c>
      <c r="E41" s="37" t="s">
        <v>68</v>
      </c>
      <c r="F41" s="38" t="s">
        <v>26</v>
      </c>
      <c r="G41" s="39" t="s">
        <v>37</v>
      </c>
      <c r="H41" s="39" t="s">
        <v>37</v>
      </c>
      <c r="I41" s="39" t="s">
        <v>37</v>
      </c>
      <c r="J41" s="39" t="s">
        <v>25</v>
      </c>
      <c r="K41" s="39" t="s">
        <v>37</v>
      </c>
      <c r="L41" s="40" t="s">
        <v>133</v>
      </c>
      <c r="M41" s="36" t="s">
        <v>39</v>
      </c>
      <c r="N41" s="41" t="s">
        <v>520</v>
      </c>
      <c r="O41" s="36" t="s">
        <v>29</v>
      </c>
      <c r="P41" s="40" t="s">
        <v>448</v>
      </c>
      <c r="Q41" s="43" t="s">
        <v>30</v>
      </c>
      <c r="R41" s="36" t="s">
        <v>29</v>
      </c>
      <c r="S41" s="39" t="s">
        <v>31</v>
      </c>
      <c r="T41" s="39" t="s">
        <v>32</v>
      </c>
      <c r="U41" s="39" t="s">
        <v>542</v>
      </c>
      <c r="V41" s="40" t="s">
        <v>579</v>
      </c>
      <c r="W41" s="74"/>
      <c r="X41" s="75">
        <v>1</v>
      </c>
    </row>
    <row r="42" spans="1:24" s="32" customFormat="1" ht="150" customHeight="1" x14ac:dyDescent="0.3">
      <c r="A42" s="33" t="s">
        <v>184</v>
      </c>
      <c r="B42" s="34" t="s">
        <v>134</v>
      </c>
      <c r="C42" s="35" t="s">
        <v>135</v>
      </c>
      <c r="D42" s="36" t="s">
        <v>35</v>
      </c>
      <c r="E42" s="37" t="s">
        <v>36</v>
      </c>
      <c r="F42" s="38" t="s">
        <v>26</v>
      </c>
      <c r="G42" s="39" t="s">
        <v>25</v>
      </c>
      <c r="H42" s="39" t="s">
        <v>25</v>
      </c>
      <c r="I42" s="39" t="s">
        <v>25</v>
      </c>
      <c r="J42" s="39" t="s">
        <v>25</v>
      </c>
      <c r="K42" s="39" t="s">
        <v>25</v>
      </c>
      <c r="L42" s="40" t="s">
        <v>130</v>
      </c>
      <c r="M42" s="36" t="s">
        <v>39</v>
      </c>
      <c r="N42" s="41" t="s">
        <v>521</v>
      </c>
      <c r="O42" s="36" t="s">
        <v>47</v>
      </c>
      <c r="P42" s="40" t="s">
        <v>449</v>
      </c>
      <c r="Q42" s="43" t="s">
        <v>30</v>
      </c>
      <c r="R42" s="36" t="s">
        <v>47</v>
      </c>
      <c r="S42" s="39" t="s">
        <v>31</v>
      </c>
      <c r="T42" s="39" t="s">
        <v>32</v>
      </c>
      <c r="U42" s="39" t="s">
        <v>542</v>
      </c>
      <c r="V42" s="40" t="s">
        <v>580</v>
      </c>
      <c r="W42" s="74"/>
      <c r="X42" s="75">
        <v>1</v>
      </c>
    </row>
    <row r="43" spans="1:24" s="32" customFormat="1" ht="90.6" customHeight="1" x14ac:dyDescent="0.3">
      <c r="A43" s="33" t="s">
        <v>184</v>
      </c>
      <c r="B43" s="34" t="s">
        <v>136</v>
      </c>
      <c r="C43" s="35" t="s">
        <v>137</v>
      </c>
      <c r="D43" s="36" t="s">
        <v>23</v>
      </c>
      <c r="E43" s="37" t="s">
        <v>138</v>
      </c>
      <c r="F43" s="38" t="s">
        <v>26</v>
      </c>
      <c r="G43" s="39" t="s">
        <v>25</v>
      </c>
      <c r="H43" s="39" t="s">
        <v>25</v>
      </c>
      <c r="I43" s="39" t="s">
        <v>25</v>
      </c>
      <c r="J43" s="39" t="s">
        <v>25</v>
      </c>
      <c r="K43" s="39" t="s">
        <v>27</v>
      </c>
      <c r="L43" s="40"/>
      <c r="M43" s="36" t="s">
        <v>39</v>
      </c>
      <c r="N43" s="41" t="s">
        <v>522</v>
      </c>
      <c r="O43" s="42"/>
      <c r="P43" s="40" t="s">
        <v>95</v>
      </c>
      <c r="Q43" s="43" t="s">
        <v>30</v>
      </c>
      <c r="R43" s="36" t="s">
        <v>39</v>
      </c>
      <c r="S43" s="39" t="s">
        <v>31</v>
      </c>
      <c r="T43" s="39" t="s">
        <v>32</v>
      </c>
      <c r="U43" s="39" t="s">
        <v>542</v>
      </c>
      <c r="V43" s="40" t="s">
        <v>358</v>
      </c>
      <c r="W43" s="74"/>
      <c r="X43" s="75">
        <v>1</v>
      </c>
    </row>
    <row r="44" spans="1:24" s="32" customFormat="1" ht="185.4" customHeight="1" x14ac:dyDescent="0.3">
      <c r="A44" s="33" t="s">
        <v>186</v>
      </c>
      <c r="B44" s="34" t="s">
        <v>139</v>
      </c>
      <c r="C44" s="35" t="s">
        <v>140</v>
      </c>
      <c r="D44" s="36" t="s">
        <v>35</v>
      </c>
      <c r="E44" s="37" t="s">
        <v>68</v>
      </c>
      <c r="F44" s="38" t="s">
        <v>37</v>
      </c>
      <c r="G44" s="39" t="s">
        <v>26</v>
      </c>
      <c r="H44" s="39" t="s">
        <v>27</v>
      </c>
      <c r="I44" s="39" t="s">
        <v>37</v>
      </c>
      <c r="J44" s="39" t="s">
        <v>25</v>
      </c>
      <c r="K44" s="39" t="s">
        <v>27</v>
      </c>
      <c r="L44" s="40"/>
      <c r="M44" s="36" t="s">
        <v>29</v>
      </c>
      <c r="N44" s="41" t="s">
        <v>523</v>
      </c>
      <c r="O44" s="36" t="s">
        <v>39</v>
      </c>
      <c r="P44" s="40" t="s">
        <v>450</v>
      </c>
      <c r="Q44" s="43" t="s">
        <v>30</v>
      </c>
      <c r="R44" s="36" t="s">
        <v>39</v>
      </c>
      <c r="S44" s="39" t="s">
        <v>31</v>
      </c>
      <c r="T44" s="39" t="s">
        <v>32</v>
      </c>
      <c r="U44" s="39" t="s">
        <v>542</v>
      </c>
      <c r="V44" s="40" t="s">
        <v>582</v>
      </c>
      <c r="W44" s="74"/>
      <c r="X44" s="75">
        <v>1</v>
      </c>
    </row>
    <row r="45" spans="1:24" s="32" customFormat="1" ht="70.2" customHeight="1" x14ac:dyDescent="0.3">
      <c r="A45" s="33" t="s">
        <v>186</v>
      </c>
      <c r="B45" s="34" t="s">
        <v>141</v>
      </c>
      <c r="C45" s="35" t="s">
        <v>142</v>
      </c>
      <c r="D45" s="36" t="s">
        <v>35</v>
      </c>
      <c r="E45" s="37" t="s">
        <v>68</v>
      </c>
      <c r="F45" s="38" t="s">
        <v>37</v>
      </c>
      <c r="G45" s="39" t="s">
        <v>26</v>
      </c>
      <c r="H45" s="39" t="s">
        <v>27</v>
      </c>
      <c r="I45" s="39" t="s">
        <v>37</v>
      </c>
      <c r="J45" s="39" t="s">
        <v>25</v>
      </c>
      <c r="K45" s="39" t="s">
        <v>27</v>
      </c>
      <c r="L45" s="40"/>
      <c r="M45" s="36" t="s">
        <v>39</v>
      </c>
      <c r="N45" s="41" t="s">
        <v>359</v>
      </c>
      <c r="O45" s="42"/>
      <c r="P45" s="40" t="s">
        <v>191</v>
      </c>
      <c r="Q45" s="40" t="s">
        <v>191</v>
      </c>
      <c r="R45" s="36" t="s">
        <v>39</v>
      </c>
      <c r="S45" s="39" t="s">
        <v>31</v>
      </c>
      <c r="T45" s="39" t="s">
        <v>32</v>
      </c>
      <c r="U45" s="39" t="s">
        <v>542</v>
      </c>
      <c r="V45" s="40" t="s">
        <v>351</v>
      </c>
      <c r="W45" s="74"/>
      <c r="X45" s="75">
        <v>1</v>
      </c>
    </row>
    <row r="46" spans="1:24" s="32" customFormat="1" ht="145.19999999999999" customHeight="1" x14ac:dyDescent="0.3">
      <c r="A46" s="33" t="s">
        <v>186</v>
      </c>
      <c r="B46" s="34" t="s">
        <v>143</v>
      </c>
      <c r="C46" s="35" t="s">
        <v>144</v>
      </c>
      <c r="D46" s="36" t="s">
        <v>23</v>
      </c>
      <c r="E46" s="37" t="s">
        <v>145</v>
      </c>
      <c r="F46" s="38" t="s">
        <v>37</v>
      </c>
      <c r="G46" s="39" t="s">
        <v>26</v>
      </c>
      <c r="H46" s="39" t="s">
        <v>27</v>
      </c>
      <c r="I46" s="39" t="s">
        <v>37</v>
      </c>
      <c r="J46" s="39" t="s">
        <v>25</v>
      </c>
      <c r="K46" s="39" t="s">
        <v>27</v>
      </c>
      <c r="L46" s="40"/>
      <c r="M46" s="36" t="s">
        <v>39</v>
      </c>
      <c r="N46" s="41" t="s">
        <v>524</v>
      </c>
      <c r="O46" s="36" t="s">
        <v>39</v>
      </c>
      <c r="P46" s="40" t="s">
        <v>451</v>
      </c>
      <c r="Q46" s="43" t="s">
        <v>30</v>
      </c>
      <c r="R46" s="36" t="s">
        <v>39</v>
      </c>
      <c r="S46" s="39" t="s">
        <v>31</v>
      </c>
      <c r="T46" s="39" t="s">
        <v>32</v>
      </c>
      <c r="U46" s="39" t="s">
        <v>542</v>
      </c>
      <c r="V46" s="40" t="s">
        <v>583</v>
      </c>
      <c r="W46" s="74"/>
      <c r="X46" s="75">
        <v>1</v>
      </c>
    </row>
    <row r="47" spans="1:24" s="32" customFormat="1" ht="95.4" customHeight="1" x14ac:dyDescent="0.3">
      <c r="A47" s="33" t="s">
        <v>362</v>
      </c>
      <c r="B47" s="34" t="s">
        <v>360</v>
      </c>
      <c r="C47" s="35" t="s">
        <v>361</v>
      </c>
      <c r="D47" s="36" t="s">
        <v>35</v>
      </c>
      <c r="E47" s="37" t="s">
        <v>36</v>
      </c>
      <c r="F47" s="38" t="s">
        <v>26</v>
      </c>
      <c r="G47" s="39" t="s">
        <v>26</v>
      </c>
      <c r="H47" s="39" t="s">
        <v>27</v>
      </c>
      <c r="I47" s="39" t="s">
        <v>25</v>
      </c>
      <c r="J47" s="39" t="s">
        <v>25</v>
      </c>
      <c r="K47" s="39" t="s">
        <v>27</v>
      </c>
      <c r="L47" s="40"/>
      <c r="M47" s="20"/>
      <c r="N47" s="40" t="s">
        <v>191</v>
      </c>
      <c r="O47" s="20"/>
      <c r="P47" s="40" t="s">
        <v>191</v>
      </c>
      <c r="Q47" s="41" t="s">
        <v>471</v>
      </c>
      <c r="R47" s="132" t="s">
        <v>29</v>
      </c>
      <c r="S47" s="39" t="s">
        <v>31</v>
      </c>
      <c r="T47" s="39" t="s">
        <v>32</v>
      </c>
      <c r="U47" s="39" t="s">
        <v>542</v>
      </c>
      <c r="V47" s="40" t="s">
        <v>581</v>
      </c>
      <c r="W47" s="74"/>
      <c r="X47" s="75">
        <v>1</v>
      </c>
    </row>
    <row r="48" spans="1:24" s="32" customFormat="1" ht="224.4" customHeight="1" x14ac:dyDescent="0.3">
      <c r="A48" s="33" t="s">
        <v>362</v>
      </c>
      <c r="B48" s="34" t="s">
        <v>380</v>
      </c>
      <c r="C48" s="35" t="s">
        <v>481</v>
      </c>
      <c r="D48" s="36" t="s">
        <v>23</v>
      </c>
      <c r="E48" s="37" t="s">
        <v>608</v>
      </c>
      <c r="F48" s="38" t="s">
        <v>26</v>
      </c>
      <c r="G48" s="39" t="s">
        <v>26</v>
      </c>
      <c r="H48" s="39" t="s">
        <v>27</v>
      </c>
      <c r="I48" s="39" t="s">
        <v>25</v>
      </c>
      <c r="J48" s="39" t="s">
        <v>25</v>
      </c>
      <c r="K48" s="39" t="s">
        <v>27</v>
      </c>
      <c r="L48" s="40"/>
      <c r="M48" s="20"/>
      <c r="N48" s="40" t="s">
        <v>536</v>
      </c>
      <c r="O48" s="132" t="s">
        <v>47</v>
      </c>
      <c r="P48" s="40" t="s">
        <v>452</v>
      </c>
      <c r="Q48" s="41" t="s">
        <v>30</v>
      </c>
      <c r="R48" s="132" t="s">
        <v>47</v>
      </c>
      <c r="S48" s="39" t="s">
        <v>31</v>
      </c>
      <c r="T48" s="39" t="s">
        <v>32</v>
      </c>
      <c r="U48" s="39" t="s">
        <v>542</v>
      </c>
      <c r="V48" s="40" t="s">
        <v>584</v>
      </c>
      <c r="W48" s="74"/>
      <c r="X48" s="75"/>
    </row>
    <row r="49" spans="1:24" s="32" customFormat="1" ht="130.19999999999999" customHeight="1" x14ac:dyDescent="0.3">
      <c r="A49" s="33" t="s">
        <v>362</v>
      </c>
      <c r="B49" s="34" t="s">
        <v>363</v>
      </c>
      <c r="C49" s="35" t="s">
        <v>364</v>
      </c>
      <c r="D49" s="36" t="s">
        <v>35</v>
      </c>
      <c r="E49" s="37" t="s">
        <v>68</v>
      </c>
      <c r="F49" s="38" t="s">
        <v>26</v>
      </c>
      <c r="G49" s="39" t="s">
        <v>26</v>
      </c>
      <c r="H49" s="39" t="s">
        <v>27</v>
      </c>
      <c r="I49" s="39" t="s">
        <v>25</v>
      </c>
      <c r="J49" s="39" t="s">
        <v>25</v>
      </c>
      <c r="K49" s="39" t="s">
        <v>27</v>
      </c>
      <c r="L49" s="40"/>
      <c r="M49" s="132" t="s">
        <v>39</v>
      </c>
      <c r="N49" s="40" t="s">
        <v>369</v>
      </c>
      <c r="O49" s="132" t="s">
        <v>39</v>
      </c>
      <c r="P49" s="40" t="s">
        <v>365</v>
      </c>
      <c r="Q49" s="41" t="s">
        <v>30</v>
      </c>
      <c r="R49" s="132" t="s">
        <v>39</v>
      </c>
      <c r="S49" s="39" t="s">
        <v>31</v>
      </c>
      <c r="T49" s="39" t="s">
        <v>32</v>
      </c>
      <c r="U49" s="39" t="s">
        <v>542</v>
      </c>
      <c r="V49" s="40" t="s">
        <v>366</v>
      </c>
      <c r="W49" s="74"/>
      <c r="X49" s="75">
        <v>1</v>
      </c>
    </row>
    <row r="50" spans="1:24" s="32" customFormat="1" ht="145.80000000000001" customHeight="1" x14ac:dyDescent="0.3">
      <c r="A50" s="33" t="s">
        <v>362</v>
      </c>
      <c r="B50" s="34" t="s">
        <v>381</v>
      </c>
      <c r="C50" s="35" t="s">
        <v>482</v>
      </c>
      <c r="D50" s="36" t="s">
        <v>23</v>
      </c>
      <c r="E50" s="37" t="s">
        <v>608</v>
      </c>
      <c r="F50" s="38" t="s">
        <v>26</v>
      </c>
      <c r="G50" s="39" t="s">
        <v>26</v>
      </c>
      <c r="H50" s="39" t="s">
        <v>27</v>
      </c>
      <c r="I50" s="39" t="s">
        <v>25</v>
      </c>
      <c r="J50" s="39" t="s">
        <v>25</v>
      </c>
      <c r="K50" s="39" t="s">
        <v>27</v>
      </c>
      <c r="L50" s="40"/>
      <c r="M50" s="20"/>
      <c r="N50" s="40" t="s">
        <v>535</v>
      </c>
      <c r="O50" s="132" t="s">
        <v>39</v>
      </c>
      <c r="P50" s="40" t="s">
        <v>453</v>
      </c>
      <c r="Q50" s="41" t="s">
        <v>30</v>
      </c>
      <c r="R50" s="132" t="s">
        <v>39</v>
      </c>
      <c r="S50" s="39" t="s">
        <v>31</v>
      </c>
      <c r="T50" s="39" t="s">
        <v>32</v>
      </c>
      <c r="U50" s="39" t="s">
        <v>542</v>
      </c>
      <c r="V50" s="40" t="s">
        <v>585</v>
      </c>
      <c r="W50" s="74"/>
      <c r="X50" s="75"/>
    </row>
    <row r="51" spans="1:24" s="32" customFormat="1" ht="154.19999999999999" customHeight="1" x14ac:dyDescent="0.3">
      <c r="A51" s="33" t="s">
        <v>362</v>
      </c>
      <c r="B51" s="34" t="s">
        <v>146</v>
      </c>
      <c r="C51" s="35" t="s">
        <v>147</v>
      </c>
      <c r="D51" s="36" t="s">
        <v>35</v>
      </c>
      <c r="E51" s="37" t="s">
        <v>36</v>
      </c>
      <c r="F51" s="38" t="s">
        <v>26</v>
      </c>
      <c r="G51" s="39" t="s">
        <v>26</v>
      </c>
      <c r="H51" s="39" t="s">
        <v>27</v>
      </c>
      <c r="I51" s="39" t="s">
        <v>25</v>
      </c>
      <c r="J51" s="39" t="s">
        <v>25</v>
      </c>
      <c r="K51" s="39" t="s">
        <v>27</v>
      </c>
      <c r="L51" s="40"/>
      <c r="M51" s="36" t="s">
        <v>39</v>
      </c>
      <c r="N51" s="41" t="s">
        <v>529</v>
      </c>
      <c r="O51" s="36" t="s">
        <v>29</v>
      </c>
      <c r="P51" s="40" t="s">
        <v>454</v>
      </c>
      <c r="Q51" s="43" t="s">
        <v>30</v>
      </c>
      <c r="R51" s="36" t="s">
        <v>29</v>
      </c>
      <c r="S51" s="39" t="s">
        <v>31</v>
      </c>
      <c r="T51" s="39" t="s">
        <v>32</v>
      </c>
      <c r="U51" s="39" t="s">
        <v>542</v>
      </c>
      <c r="V51" s="40" t="s">
        <v>587</v>
      </c>
      <c r="W51" s="74"/>
      <c r="X51" s="75">
        <v>1</v>
      </c>
    </row>
    <row r="52" spans="1:24" s="32" customFormat="1" ht="85.2" customHeight="1" x14ac:dyDescent="0.3">
      <c r="A52" s="33" t="s">
        <v>362</v>
      </c>
      <c r="B52" s="34" t="s">
        <v>367</v>
      </c>
      <c r="C52" s="35" t="s">
        <v>368</v>
      </c>
      <c r="D52" s="36" t="s">
        <v>23</v>
      </c>
      <c r="E52" s="37" t="s">
        <v>138</v>
      </c>
      <c r="F52" s="38" t="s">
        <v>26</v>
      </c>
      <c r="G52" s="39" t="s">
        <v>26</v>
      </c>
      <c r="H52" s="39" t="s">
        <v>27</v>
      </c>
      <c r="I52" s="39" t="s">
        <v>25</v>
      </c>
      <c r="J52" s="39" t="s">
        <v>25</v>
      </c>
      <c r="K52" s="39" t="s">
        <v>27</v>
      </c>
      <c r="L52" s="40"/>
      <c r="M52" s="36" t="s">
        <v>39</v>
      </c>
      <c r="N52" s="41" t="s">
        <v>370</v>
      </c>
      <c r="O52" s="36" t="s">
        <v>39</v>
      </c>
      <c r="P52" s="40" t="s">
        <v>371</v>
      </c>
      <c r="Q52" s="43" t="s">
        <v>30</v>
      </c>
      <c r="R52" s="36" t="s">
        <v>39</v>
      </c>
      <c r="S52" s="39" t="s">
        <v>31</v>
      </c>
      <c r="T52" s="39" t="s">
        <v>32</v>
      </c>
      <c r="U52" s="39" t="s">
        <v>586</v>
      </c>
      <c r="V52" s="40" t="s">
        <v>372</v>
      </c>
      <c r="W52" s="74"/>
      <c r="X52" s="75">
        <v>1</v>
      </c>
    </row>
    <row r="53" spans="1:24" s="32" customFormat="1" ht="102" customHeight="1" x14ac:dyDescent="0.3">
      <c r="A53" s="33" t="s">
        <v>187</v>
      </c>
      <c r="B53" s="34" t="s">
        <v>148</v>
      </c>
      <c r="C53" s="35" t="s">
        <v>149</v>
      </c>
      <c r="D53" s="36" t="s">
        <v>23</v>
      </c>
      <c r="E53" s="37" t="s">
        <v>150</v>
      </c>
      <c r="F53" s="38" t="s">
        <v>25</v>
      </c>
      <c r="G53" s="39" t="s">
        <v>26</v>
      </c>
      <c r="H53" s="39" t="s">
        <v>27</v>
      </c>
      <c r="I53" s="39" t="s">
        <v>25</v>
      </c>
      <c r="J53" s="39" t="s">
        <v>25</v>
      </c>
      <c r="K53" s="39" t="s">
        <v>27</v>
      </c>
      <c r="L53" s="40"/>
      <c r="M53" s="36"/>
      <c r="N53" s="41" t="s">
        <v>28</v>
      </c>
      <c r="O53" s="36" t="s">
        <v>39</v>
      </c>
      <c r="P53" s="40" t="s">
        <v>603</v>
      </c>
      <c r="Q53" s="43" t="s">
        <v>30</v>
      </c>
      <c r="R53" s="36" t="s">
        <v>39</v>
      </c>
      <c r="S53" s="39" t="s">
        <v>31</v>
      </c>
      <c r="T53" s="39" t="s">
        <v>32</v>
      </c>
      <c r="U53" s="39" t="s">
        <v>586</v>
      </c>
      <c r="V53" s="40" t="s">
        <v>151</v>
      </c>
      <c r="W53" s="74" t="s">
        <v>373</v>
      </c>
      <c r="X53" s="75"/>
    </row>
    <row r="54" spans="1:24" s="32" customFormat="1" ht="223.8" customHeight="1" x14ac:dyDescent="0.3">
      <c r="A54" s="33" t="s">
        <v>187</v>
      </c>
      <c r="B54" s="34" t="s">
        <v>152</v>
      </c>
      <c r="C54" s="35" t="s">
        <v>153</v>
      </c>
      <c r="D54" s="36" t="s">
        <v>35</v>
      </c>
      <c r="E54" s="37" t="s">
        <v>68</v>
      </c>
      <c r="F54" s="38" t="s">
        <v>25</v>
      </c>
      <c r="G54" s="39" t="s">
        <v>25</v>
      </c>
      <c r="H54" s="39" t="s">
        <v>26</v>
      </c>
      <c r="I54" s="39" t="s">
        <v>25</v>
      </c>
      <c r="J54" s="39" t="s">
        <v>25</v>
      </c>
      <c r="K54" s="39" t="s">
        <v>26</v>
      </c>
      <c r="L54" s="40" t="s">
        <v>154</v>
      </c>
      <c r="M54" s="36" t="s">
        <v>39</v>
      </c>
      <c r="N54" s="41" t="s">
        <v>530</v>
      </c>
      <c r="O54" s="36" t="s">
        <v>29</v>
      </c>
      <c r="P54" s="40" t="s">
        <v>455</v>
      </c>
      <c r="Q54" s="102" t="s">
        <v>478</v>
      </c>
      <c r="R54" s="36" t="s">
        <v>29</v>
      </c>
      <c r="S54" s="39" t="s">
        <v>31</v>
      </c>
      <c r="T54" s="39" t="s">
        <v>32</v>
      </c>
      <c r="U54" s="39" t="s">
        <v>542</v>
      </c>
      <c r="V54" s="40" t="s">
        <v>588</v>
      </c>
      <c r="W54" s="74"/>
      <c r="X54" s="75">
        <v>1</v>
      </c>
    </row>
    <row r="55" spans="1:24" s="32" customFormat="1" ht="149.4" customHeight="1" x14ac:dyDescent="0.3">
      <c r="A55" s="33" t="s">
        <v>187</v>
      </c>
      <c r="B55" s="34" t="s">
        <v>155</v>
      </c>
      <c r="C55" s="35" t="s">
        <v>156</v>
      </c>
      <c r="D55" s="36" t="s">
        <v>35</v>
      </c>
      <c r="E55" s="37" t="s">
        <v>157</v>
      </c>
      <c r="F55" s="38" t="s">
        <v>26</v>
      </c>
      <c r="G55" s="39" t="s">
        <v>25</v>
      </c>
      <c r="H55" s="39" t="s">
        <v>27</v>
      </c>
      <c r="I55" s="39" t="s">
        <v>25</v>
      </c>
      <c r="J55" s="39" t="s">
        <v>26</v>
      </c>
      <c r="K55" s="39" t="s">
        <v>27</v>
      </c>
      <c r="L55" s="40" t="s">
        <v>158</v>
      </c>
      <c r="M55" s="65" t="s">
        <v>39</v>
      </c>
      <c r="N55" s="41" t="s">
        <v>531</v>
      </c>
      <c r="O55" s="65" t="s">
        <v>29</v>
      </c>
      <c r="P55" s="40" t="s">
        <v>456</v>
      </c>
      <c r="Q55" s="102" t="s">
        <v>472</v>
      </c>
      <c r="R55" s="65" t="s">
        <v>29</v>
      </c>
      <c r="S55" s="39" t="s">
        <v>31</v>
      </c>
      <c r="T55" s="39" t="s">
        <v>32</v>
      </c>
      <c r="U55" s="39" t="s">
        <v>542</v>
      </c>
      <c r="V55" s="40" t="s">
        <v>592</v>
      </c>
      <c r="W55" s="74"/>
      <c r="X55" s="75">
        <v>1</v>
      </c>
    </row>
    <row r="56" spans="1:24" s="32" customFormat="1" ht="175.2" customHeight="1" x14ac:dyDescent="0.3">
      <c r="A56" s="33" t="s">
        <v>362</v>
      </c>
      <c r="B56" s="34" t="s">
        <v>159</v>
      </c>
      <c r="C56" s="35" t="s">
        <v>160</v>
      </c>
      <c r="D56" s="36" t="s">
        <v>23</v>
      </c>
      <c r="E56" s="37" t="s">
        <v>161</v>
      </c>
      <c r="F56" s="38" t="s">
        <v>26</v>
      </c>
      <c r="G56" s="39" t="s">
        <v>26</v>
      </c>
      <c r="H56" s="39" t="s">
        <v>27</v>
      </c>
      <c r="I56" s="39" t="s">
        <v>25</v>
      </c>
      <c r="J56" s="39" t="s">
        <v>26</v>
      </c>
      <c r="K56" s="39" t="s">
        <v>27</v>
      </c>
      <c r="L56" s="40"/>
      <c r="M56" s="36" t="s">
        <v>47</v>
      </c>
      <c r="N56" s="41" t="s">
        <v>532</v>
      </c>
      <c r="O56" s="36" t="s">
        <v>47</v>
      </c>
      <c r="P56" s="40" t="s">
        <v>457</v>
      </c>
      <c r="Q56" s="43" t="s">
        <v>30</v>
      </c>
      <c r="R56" s="36" t="s">
        <v>47</v>
      </c>
      <c r="S56" s="39" t="s">
        <v>31</v>
      </c>
      <c r="T56" s="39" t="s">
        <v>32</v>
      </c>
      <c r="U56" s="39" t="s">
        <v>542</v>
      </c>
      <c r="V56" s="40" t="s">
        <v>593</v>
      </c>
      <c r="W56" s="74"/>
      <c r="X56" s="75">
        <v>1</v>
      </c>
    </row>
    <row r="57" spans="1:24" s="32" customFormat="1" ht="250.8" customHeight="1" x14ac:dyDescent="0.3">
      <c r="A57" s="33" t="s">
        <v>188</v>
      </c>
      <c r="B57" s="34" t="s">
        <v>162</v>
      </c>
      <c r="C57" s="35" t="s">
        <v>163</v>
      </c>
      <c r="D57" s="36" t="s">
        <v>35</v>
      </c>
      <c r="E57" s="37" t="s">
        <v>68</v>
      </c>
      <c r="F57" s="38" t="s">
        <v>37</v>
      </c>
      <c r="G57" s="39" t="s">
        <v>26</v>
      </c>
      <c r="H57" s="39" t="s">
        <v>27</v>
      </c>
      <c r="I57" s="39" t="s">
        <v>25</v>
      </c>
      <c r="J57" s="39" t="s">
        <v>25</v>
      </c>
      <c r="K57" s="39" t="s">
        <v>27</v>
      </c>
      <c r="L57" s="40"/>
      <c r="M57" s="36" t="s">
        <v>39</v>
      </c>
      <c r="N57" s="41" t="s">
        <v>533</v>
      </c>
      <c r="O57" s="36" t="s">
        <v>39</v>
      </c>
      <c r="P57" s="40" t="s">
        <v>458</v>
      </c>
      <c r="Q57" s="43" t="s">
        <v>30</v>
      </c>
      <c r="R57" s="36" t="s">
        <v>39</v>
      </c>
      <c r="S57" s="39" t="s">
        <v>31</v>
      </c>
      <c r="T57" s="39" t="s">
        <v>32</v>
      </c>
      <c r="U57" s="39" t="s">
        <v>542</v>
      </c>
      <c r="V57" s="40" t="s">
        <v>594</v>
      </c>
      <c r="W57" s="74"/>
      <c r="X57" s="75">
        <v>1</v>
      </c>
    </row>
    <row r="58" spans="1:24" s="32" customFormat="1" ht="144" customHeight="1" x14ac:dyDescent="0.3">
      <c r="A58" s="33" t="s">
        <v>188</v>
      </c>
      <c r="B58" s="34" t="s">
        <v>164</v>
      </c>
      <c r="C58" s="35" t="s">
        <v>165</v>
      </c>
      <c r="D58" s="36" t="s">
        <v>35</v>
      </c>
      <c r="E58" s="37" t="s">
        <v>68</v>
      </c>
      <c r="F58" s="38" t="s">
        <v>37</v>
      </c>
      <c r="G58" s="39" t="s">
        <v>26</v>
      </c>
      <c r="H58" s="39" t="s">
        <v>27</v>
      </c>
      <c r="I58" s="39" t="s">
        <v>25</v>
      </c>
      <c r="J58" s="39" t="s">
        <v>25</v>
      </c>
      <c r="K58" s="39" t="s">
        <v>27</v>
      </c>
      <c r="L58" s="40"/>
      <c r="M58" s="4" t="s">
        <v>29</v>
      </c>
      <c r="N58" s="41" t="s">
        <v>534</v>
      </c>
      <c r="O58" s="42" t="s">
        <v>29</v>
      </c>
      <c r="P58" s="40" t="s">
        <v>459</v>
      </c>
      <c r="Q58" s="101" t="s">
        <v>30</v>
      </c>
      <c r="R58" s="65" t="s">
        <v>29</v>
      </c>
      <c r="S58" s="39" t="s">
        <v>31</v>
      </c>
      <c r="T58" s="39" t="s">
        <v>32</v>
      </c>
      <c r="U58" s="39" t="s">
        <v>542</v>
      </c>
      <c r="V58" s="40" t="s">
        <v>595</v>
      </c>
      <c r="W58" s="74" t="s">
        <v>373</v>
      </c>
      <c r="X58" s="75"/>
    </row>
    <row r="59" spans="1:24" s="32" customFormat="1" ht="93" customHeight="1" x14ac:dyDescent="0.3">
      <c r="A59" s="33" t="s">
        <v>190</v>
      </c>
      <c r="B59" s="34" t="s">
        <v>382</v>
      </c>
      <c r="C59" s="35" t="s">
        <v>484</v>
      </c>
      <c r="D59" s="36" t="s">
        <v>35</v>
      </c>
      <c r="E59" s="37" t="s">
        <v>609</v>
      </c>
      <c r="F59" s="38" t="s">
        <v>37</v>
      </c>
      <c r="G59" s="39" t="s">
        <v>25</v>
      </c>
      <c r="H59" s="39" t="s">
        <v>27</v>
      </c>
      <c r="I59" s="39" t="s">
        <v>25</v>
      </c>
      <c r="J59" s="39" t="s">
        <v>25</v>
      </c>
      <c r="K59" s="39" t="s">
        <v>25</v>
      </c>
      <c r="L59" s="40" t="s">
        <v>610</v>
      </c>
      <c r="M59" s="42"/>
      <c r="N59" s="41" t="s">
        <v>191</v>
      </c>
      <c r="O59" s="42"/>
      <c r="P59" s="40" t="s">
        <v>191</v>
      </c>
      <c r="Q59" s="101" t="s">
        <v>473</v>
      </c>
      <c r="R59" s="65"/>
      <c r="S59" s="39" t="s">
        <v>31</v>
      </c>
      <c r="T59" s="39" t="s">
        <v>32</v>
      </c>
      <c r="U59" s="39" t="s">
        <v>542</v>
      </c>
      <c r="V59" s="40" t="s">
        <v>589</v>
      </c>
      <c r="W59" s="74"/>
      <c r="X59" s="75"/>
    </row>
    <row r="60" spans="1:24" s="32" customFormat="1" ht="84.6" customHeight="1" x14ac:dyDescent="0.3">
      <c r="A60" s="33" t="s">
        <v>189</v>
      </c>
      <c r="B60" s="34" t="s">
        <v>166</v>
      </c>
      <c r="C60" s="35" t="s">
        <v>167</v>
      </c>
      <c r="D60" s="36" t="s">
        <v>35</v>
      </c>
      <c r="E60" s="37" t="s">
        <v>168</v>
      </c>
      <c r="F60" s="38" t="s">
        <v>26</v>
      </c>
      <c r="G60" s="39" t="s">
        <v>25</v>
      </c>
      <c r="H60" s="39" t="s">
        <v>27</v>
      </c>
      <c r="I60" s="39" t="s">
        <v>37</v>
      </c>
      <c r="J60" s="39" t="s">
        <v>25</v>
      </c>
      <c r="K60" s="39" t="s">
        <v>25</v>
      </c>
      <c r="L60" s="40" t="s">
        <v>612</v>
      </c>
      <c r="M60" s="4" t="s">
        <v>29</v>
      </c>
      <c r="N60" s="41" t="s">
        <v>508</v>
      </c>
      <c r="O60" s="42"/>
      <c r="P60" s="40" t="s">
        <v>191</v>
      </c>
      <c r="Q60" s="101" t="s">
        <v>191</v>
      </c>
      <c r="R60" s="65" t="s">
        <v>29</v>
      </c>
      <c r="S60" s="39" t="s">
        <v>31</v>
      </c>
      <c r="T60" s="39" t="s">
        <v>32</v>
      </c>
      <c r="U60" s="39" t="s">
        <v>542</v>
      </c>
      <c r="V60" s="40" t="s">
        <v>591</v>
      </c>
      <c r="W60" s="74"/>
      <c r="X60" s="75">
        <v>1</v>
      </c>
    </row>
    <row r="61" spans="1:24" s="32" customFormat="1" ht="116.4" customHeight="1" x14ac:dyDescent="0.3">
      <c r="A61" s="33" t="s">
        <v>189</v>
      </c>
      <c r="B61" s="34" t="s">
        <v>170</v>
      </c>
      <c r="C61" s="35" t="s">
        <v>171</v>
      </c>
      <c r="D61" s="36" t="s">
        <v>23</v>
      </c>
      <c r="E61" s="37" t="s">
        <v>161</v>
      </c>
      <c r="F61" s="38" t="s">
        <v>26</v>
      </c>
      <c r="G61" s="39" t="s">
        <v>37</v>
      </c>
      <c r="H61" s="39" t="s">
        <v>27</v>
      </c>
      <c r="I61" s="39" t="s">
        <v>37</v>
      </c>
      <c r="J61" s="39" t="s">
        <v>25</v>
      </c>
      <c r="K61" s="39" t="s">
        <v>25</v>
      </c>
      <c r="L61" s="40" t="s">
        <v>374</v>
      </c>
      <c r="M61" s="36" t="s">
        <v>29</v>
      </c>
      <c r="N61" s="41" t="s">
        <v>509</v>
      </c>
      <c r="O61" s="42"/>
      <c r="P61" s="40" t="s">
        <v>191</v>
      </c>
      <c r="Q61" s="102" t="s">
        <v>474</v>
      </c>
      <c r="R61" s="65" t="s">
        <v>29</v>
      </c>
      <c r="S61" s="39" t="s">
        <v>31</v>
      </c>
      <c r="T61" s="39" t="s">
        <v>32</v>
      </c>
      <c r="U61" s="39" t="s">
        <v>542</v>
      </c>
      <c r="V61" s="40" t="s">
        <v>596</v>
      </c>
      <c r="W61" s="74"/>
      <c r="X61" s="75">
        <v>1</v>
      </c>
    </row>
    <row r="62" spans="1:24" s="32" customFormat="1" ht="95.4" customHeight="1" x14ac:dyDescent="0.3">
      <c r="A62" s="33" t="s">
        <v>190</v>
      </c>
      <c r="B62" s="34" t="s">
        <v>383</v>
      </c>
      <c r="C62" s="35" t="s">
        <v>483</v>
      </c>
      <c r="D62" s="36" t="s">
        <v>35</v>
      </c>
      <c r="E62" s="37" t="s">
        <v>613</v>
      </c>
      <c r="F62" s="38" t="s">
        <v>26</v>
      </c>
      <c r="G62" s="39" t="s">
        <v>26</v>
      </c>
      <c r="H62" s="39" t="s">
        <v>27</v>
      </c>
      <c r="I62" s="39" t="s">
        <v>55</v>
      </c>
      <c r="J62" s="39" t="s">
        <v>25</v>
      </c>
      <c r="K62" s="39" t="s">
        <v>25</v>
      </c>
      <c r="L62" s="40" t="s">
        <v>611</v>
      </c>
      <c r="M62" s="36"/>
      <c r="N62" s="41" t="s">
        <v>191</v>
      </c>
      <c r="O62" s="42"/>
      <c r="P62" s="40" t="s">
        <v>191</v>
      </c>
      <c r="Q62" s="102" t="s">
        <v>475</v>
      </c>
      <c r="R62" s="65"/>
      <c r="S62" s="39" t="s">
        <v>31</v>
      </c>
      <c r="T62" s="39" t="s">
        <v>32</v>
      </c>
      <c r="U62" s="39" t="s">
        <v>542</v>
      </c>
      <c r="V62" s="40" t="s">
        <v>590</v>
      </c>
      <c r="W62" s="74"/>
      <c r="X62" s="75"/>
    </row>
    <row r="63" spans="1:24" s="32" customFormat="1" ht="114" customHeight="1" x14ac:dyDescent="0.3">
      <c r="A63" s="33" t="s">
        <v>189</v>
      </c>
      <c r="B63" s="34" t="s">
        <v>172</v>
      </c>
      <c r="C63" s="35" t="s">
        <v>173</v>
      </c>
      <c r="D63" s="36" t="s">
        <v>35</v>
      </c>
      <c r="E63" s="37" t="s">
        <v>68</v>
      </c>
      <c r="F63" s="38" t="s">
        <v>26</v>
      </c>
      <c r="G63" s="39" t="s">
        <v>26</v>
      </c>
      <c r="H63" s="39" t="s">
        <v>27</v>
      </c>
      <c r="I63" s="39" t="s">
        <v>26</v>
      </c>
      <c r="J63" s="39" t="s">
        <v>25</v>
      </c>
      <c r="K63" s="39" t="s">
        <v>25</v>
      </c>
      <c r="L63" s="40" t="s">
        <v>174</v>
      </c>
      <c r="M63" s="36" t="s">
        <v>29</v>
      </c>
      <c r="N63" s="41" t="s">
        <v>510</v>
      </c>
      <c r="O63" s="42"/>
      <c r="P63" s="40" t="s">
        <v>191</v>
      </c>
      <c r="Q63" s="102" t="s">
        <v>476</v>
      </c>
      <c r="R63" s="36" t="s">
        <v>29</v>
      </c>
      <c r="S63" s="39" t="s">
        <v>31</v>
      </c>
      <c r="T63" s="39" t="s">
        <v>32</v>
      </c>
      <c r="U63" s="39" t="s">
        <v>542</v>
      </c>
      <c r="V63" s="40" t="s">
        <v>597</v>
      </c>
      <c r="W63" s="74"/>
      <c r="X63" s="75">
        <v>1</v>
      </c>
    </row>
    <row r="64" spans="1:24" s="32" customFormat="1" ht="84" customHeight="1" x14ac:dyDescent="0.3">
      <c r="A64" s="33" t="s">
        <v>190</v>
      </c>
      <c r="B64" s="34" t="s">
        <v>384</v>
      </c>
      <c r="C64" s="35" t="s">
        <v>485</v>
      </c>
      <c r="D64" s="36" t="s">
        <v>23</v>
      </c>
      <c r="E64" s="37" t="s">
        <v>614</v>
      </c>
      <c r="F64" s="38" t="s">
        <v>26</v>
      </c>
      <c r="G64" s="39" t="s">
        <v>26</v>
      </c>
      <c r="H64" s="39" t="s">
        <v>27</v>
      </c>
      <c r="I64" s="39" t="s">
        <v>55</v>
      </c>
      <c r="J64" s="39" t="s">
        <v>25</v>
      </c>
      <c r="K64" s="39" t="s">
        <v>25</v>
      </c>
      <c r="L64" s="40" t="s">
        <v>615</v>
      </c>
      <c r="M64" s="36"/>
      <c r="N64" s="41" t="s">
        <v>537</v>
      </c>
      <c r="O64" s="42"/>
      <c r="P64" s="40" t="s">
        <v>95</v>
      </c>
      <c r="Q64" s="102" t="s">
        <v>30</v>
      </c>
      <c r="R64" s="36"/>
      <c r="S64" s="39" t="s">
        <v>31</v>
      </c>
      <c r="T64" s="39" t="s">
        <v>32</v>
      </c>
      <c r="U64" s="39" t="s">
        <v>542</v>
      </c>
      <c r="V64" s="40" t="s">
        <v>598</v>
      </c>
      <c r="W64" s="74"/>
      <c r="X64" s="75"/>
    </row>
    <row r="65" spans="1:24" s="32" customFormat="1" ht="210" customHeight="1" x14ac:dyDescent="0.3">
      <c r="A65" s="33" t="s">
        <v>190</v>
      </c>
      <c r="B65" s="34" t="s">
        <v>175</v>
      </c>
      <c r="C65" s="35" t="s">
        <v>176</v>
      </c>
      <c r="D65" s="36" t="s">
        <v>35</v>
      </c>
      <c r="E65" s="37" t="s">
        <v>68</v>
      </c>
      <c r="F65" s="38" t="s">
        <v>26</v>
      </c>
      <c r="G65" s="39" t="s">
        <v>26</v>
      </c>
      <c r="H65" s="39" t="s">
        <v>27</v>
      </c>
      <c r="I65" s="39" t="s">
        <v>26</v>
      </c>
      <c r="J65" s="39" t="s">
        <v>25</v>
      </c>
      <c r="K65" s="39" t="s">
        <v>25</v>
      </c>
      <c r="L65" s="40" t="s">
        <v>174</v>
      </c>
      <c r="M65" s="36" t="s">
        <v>39</v>
      </c>
      <c r="N65" s="41" t="s">
        <v>538</v>
      </c>
      <c r="O65" s="42"/>
      <c r="P65" s="40" t="s">
        <v>191</v>
      </c>
      <c r="Q65" s="102" t="s">
        <v>477</v>
      </c>
      <c r="R65" s="36" t="s">
        <v>39</v>
      </c>
      <c r="S65" s="39" t="s">
        <v>31</v>
      </c>
      <c r="T65" s="39" t="s">
        <v>32</v>
      </c>
      <c r="U65" s="39" t="s">
        <v>542</v>
      </c>
      <c r="V65" s="40" t="s">
        <v>600</v>
      </c>
      <c r="W65" s="74"/>
      <c r="X65" s="75">
        <v>1</v>
      </c>
    </row>
    <row r="66" spans="1:24" s="32" customFormat="1" ht="190.2" customHeight="1" x14ac:dyDescent="0.3">
      <c r="A66" s="33" t="s">
        <v>190</v>
      </c>
      <c r="B66" s="34" t="s">
        <v>177</v>
      </c>
      <c r="C66" s="35" t="s">
        <v>178</v>
      </c>
      <c r="D66" s="36" t="s">
        <v>23</v>
      </c>
      <c r="E66" s="37" t="s">
        <v>375</v>
      </c>
      <c r="F66" s="38" t="s">
        <v>26</v>
      </c>
      <c r="G66" s="39" t="s">
        <v>26</v>
      </c>
      <c r="H66" s="39" t="s">
        <v>27</v>
      </c>
      <c r="I66" s="39" t="s">
        <v>26</v>
      </c>
      <c r="J66" s="39" t="s">
        <v>25</v>
      </c>
      <c r="K66" s="39" t="s">
        <v>25</v>
      </c>
      <c r="L66" s="40" t="s">
        <v>174</v>
      </c>
      <c r="M66" s="65" t="s">
        <v>39</v>
      </c>
      <c r="N66" s="41" t="s">
        <v>539</v>
      </c>
      <c r="O66" s="65" t="s">
        <v>29</v>
      </c>
      <c r="P66" s="40" t="s">
        <v>460</v>
      </c>
      <c r="Q66" s="43" t="s">
        <v>30</v>
      </c>
      <c r="R66" s="65" t="s">
        <v>29</v>
      </c>
      <c r="S66" s="39" t="s">
        <v>31</v>
      </c>
      <c r="T66" s="39" t="s">
        <v>32</v>
      </c>
      <c r="U66" s="39" t="s">
        <v>542</v>
      </c>
      <c r="V66" s="40" t="s">
        <v>601</v>
      </c>
      <c r="W66" s="79"/>
      <c r="X66" s="75">
        <v>1</v>
      </c>
    </row>
    <row r="67" spans="1:24" s="32" customFormat="1" ht="155.4" customHeight="1" x14ac:dyDescent="0.3">
      <c r="A67" s="33" t="s">
        <v>190</v>
      </c>
      <c r="B67" s="34" t="s">
        <v>385</v>
      </c>
      <c r="C67" s="35" t="s">
        <v>486</v>
      </c>
      <c r="D67" s="36" t="s">
        <v>23</v>
      </c>
      <c r="E67" s="37" t="s">
        <v>616</v>
      </c>
      <c r="F67" s="38" t="s">
        <v>26</v>
      </c>
      <c r="G67" s="39" t="s">
        <v>26</v>
      </c>
      <c r="H67" s="39" t="s">
        <v>27</v>
      </c>
      <c r="I67" s="39" t="s">
        <v>26</v>
      </c>
      <c r="J67" s="39" t="s">
        <v>25</v>
      </c>
      <c r="K67" s="39" t="s">
        <v>25</v>
      </c>
      <c r="L67" s="40" t="s">
        <v>174</v>
      </c>
      <c r="M67" s="65"/>
      <c r="N67" s="41" t="s">
        <v>602</v>
      </c>
      <c r="O67" s="65"/>
      <c r="P67" s="40" t="s">
        <v>95</v>
      </c>
      <c r="Q67" s="43" t="s">
        <v>30</v>
      </c>
      <c r="R67" s="65"/>
      <c r="S67" s="39" t="s">
        <v>31</v>
      </c>
      <c r="T67" s="39" t="s">
        <v>32</v>
      </c>
      <c r="U67" s="39" t="s">
        <v>542</v>
      </c>
      <c r="V67" s="40" t="s">
        <v>599</v>
      </c>
      <c r="W67" s="79"/>
      <c r="X67" s="75"/>
    </row>
    <row r="68" spans="1:24" s="7" customFormat="1" x14ac:dyDescent="0.4">
      <c r="A68" s="17"/>
      <c r="B68" s="6"/>
      <c r="C68" s="8"/>
      <c r="N68" s="99"/>
      <c r="S68" s="99"/>
      <c r="T68" s="99"/>
      <c r="U68" s="99"/>
      <c r="V68" s="99"/>
      <c r="W68" s="76"/>
      <c r="X68" s="77"/>
    </row>
    <row r="69" spans="1:24" s="7" customFormat="1" x14ac:dyDescent="0.4">
      <c r="A69" s="17"/>
      <c r="B69" s="6"/>
      <c r="C69" s="8"/>
      <c r="N69" s="99"/>
      <c r="S69" s="99"/>
      <c r="T69" s="99"/>
      <c r="U69" s="99"/>
      <c r="V69" s="99"/>
      <c r="W69" s="76"/>
      <c r="X69" s="77"/>
    </row>
    <row r="70" spans="1:24" s="7" customFormat="1" x14ac:dyDescent="0.4">
      <c r="A70" s="17"/>
      <c r="B70" s="6"/>
      <c r="C70" s="8"/>
      <c r="N70" s="99"/>
      <c r="S70" s="99"/>
      <c r="T70" s="99"/>
      <c r="U70" s="99"/>
      <c r="V70" s="99"/>
      <c r="W70" s="76"/>
      <c r="X70" s="77"/>
    </row>
    <row r="71" spans="1:24" s="7" customFormat="1" x14ac:dyDescent="0.4">
      <c r="A71" s="17"/>
      <c r="B71" s="6"/>
      <c r="C71" s="8"/>
      <c r="N71" s="99"/>
      <c r="S71" s="99"/>
      <c r="T71" s="99"/>
      <c r="U71" s="99"/>
      <c r="V71" s="99"/>
      <c r="W71" s="76"/>
      <c r="X71" s="77"/>
    </row>
    <row r="72" spans="1:24" s="7" customFormat="1" x14ac:dyDescent="0.4">
      <c r="A72" s="17"/>
      <c r="B72" s="6"/>
      <c r="C72" s="8"/>
      <c r="N72" s="99"/>
      <c r="S72" s="99"/>
      <c r="T72" s="99"/>
      <c r="U72" s="99"/>
      <c r="V72" s="99"/>
      <c r="W72" s="76"/>
      <c r="X72" s="77"/>
    </row>
    <row r="73" spans="1:24" s="7" customFormat="1" x14ac:dyDescent="0.4">
      <c r="A73" s="17"/>
      <c r="B73" s="6"/>
      <c r="C73" s="8"/>
      <c r="N73" s="99"/>
      <c r="S73" s="99"/>
      <c r="T73" s="99"/>
      <c r="U73" s="99"/>
      <c r="V73" s="99"/>
      <c r="W73" s="76"/>
      <c r="X73" s="77"/>
    </row>
    <row r="74" spans="1:24" s="7" customFormat="1" x14ac:dyDescent="0.4">
      <c r="A74" s="17"/>
      <c r="B74" s="6"/>
      <c r="C74" s="8"/>
      <c r="N74" s="99"/>
      <c r="S74" s="99"/>
      <c r="T74" s="99"/>
      <c r="U74" s="99"/>
      <c r="V74" s="99"/>
      <c r="W74" s="76"/>
      <c r="X74" s="77"/>
    </row>
    <row r="75" spans="1:24" s="7" customFormat="1" x14ac:dyDescent="0.4">
      <c r="A75" s="17"/>
      <c r="B75" s="6"/>
      <c r="C75" s="8"/>
      <c r="N75" s="99"/>
      <c r="S75" s="99"/>
      <c r="T75" s="99"/>
      <c r="U75" s="99"/>
      <c r="V75" s="99"/>
      <c r="W75" s="76"/>
      <c r="X75" s="77"/>
    </row>
    <row r="76" spans="1:24" s="7" customFormat="1" x14ac:dyDescent="0.4">
      <c r="A76" s="17"/>
      <c r="B76" s="6"/>
      <c r="C76" s="8"/>
      <c r="N76" s="99"/>
      <c r="S76" s="99"/>
      <c r="T76" s="99"/>
      <c r="U76" s="99"/>
      <c r="V76" s="99"/>
      <c r="W76" s="76"/>
      <c r="X76" s="77"/>
    </row>
    <row r="77" spans="1:24" s="7" customFormat="1" x14ac:dyDescent="0.4">
      <c r="A77" s="17"/>
      <c r="B77" s="6"/>
      <c r="C77" s="8"/>
      <c r="N77" s="99"/>
      <c r="S77" s="99"/>
      <c r="T77" s="99"/>
      <c r="U77" s="99"/>
      <c r="V77" s="99"/>
      <c r="W77" s="76"/>
      <c r="X77" s="77"/>
    </row>
    <row r="78" spans="1:24" s="7" customFormat="1" x14ac:dyDescent="0.4">
      <c r="A78" s="17"/>
      <c r="B78" s="6"/>
      <c r="C78" s="8"/>
      <c r="N78" s="99"/>
      <c r="S78" s="99"/>
      <c r="T78" s="99"/>
      <c r="U78" s="99"/>
      <c r="V78" s="99"/>
      <c r="W78" s="76"/>
      <c r="X78" s="77"/>
    </row>
    <row r="79" spans="1:24" s="7" customFormat="1" x14ac:dyDescent="0.4">
      <c r="A79" s="17"/>
      <c r="B79" s="6"/>
      <c r="C79" s="8"/>
      <c r="N79" s="99"/>
      <c r="S79" s="99"/>
      <c r="T79" s="99"/>
      <c r="U79" s="99"/>
      <c r="V79" s="99"/>
      <c r="W79" s="76"/>
      <c r="X79" s="77"/>
    </row>
    <row r="80" spans="1:24" s="7" customFormat="1" x14ac:dyDescent="0.4">
      <c r="A80" s="17"/>
      <c r="B80" s="6"/>
      <c r="C80" s="8"/>
      <c r="N80" s="99"/>
      <c r="S80" s="99"/>
      <c r="T80" s="99"/>
      <c r="U80" s="99"/>
      <c r="V80" s="99"/>
      <c r="W80" s="76"/>
      <c r="X80" s="77"/>
    </row>
    <row r="81" spans="1:24" s="7" customFormat="1" x14ac:dyDescent="0.4">
      <c r="A81" s="17"/>
      <c r="B81" s="6"/>
      <c r="C81" s="8"/>
      <c r="N81" s="99"/>
      <c r="S81" s="99"/>
      <c r="T81" s="99"/>
      <c r="U81" s="99"/>
      <c r="V81" s="99"/>
      <c r="W81" s="76"/>
      <c r="X81" s="77"/>
    </row>
    <row r="82" spans="1:24" s="7" customFormat="1" x14ac:dyDescent="0.4">
      <c r="A82" s="17"/>
      <c r="B82" s="6"/>
      <c r="C82" s="8"/>
      <c r="N82" s="99"/>
      <c r="S82" s="99"/>
      <c r="T82" s="99"/>
      <c r="U82" s="99"/>
      <c r="V82" s="99"/>
      <c r="W82" s="76"/>
      <c r="X82" s="77"/>
    </row>
    <row r="83" spans="1:24" s="7" customFormat="1" x14ac:dyDescent="0.4">
      <c r="A83" s="17"/>
      <c r="B83" s="6"/>
      <c r="C83" s="8"/>
      <c r="N83" s="99"/>
      <c r="S83" s="99"/>
      <c r="T83" s="99"/>
      <c r="U83" s="99"/>
      <c r="V83" s="99"/>
      <c r="W83" s="76"/>
      <c r="X83" s="77"/>
    </row>
    <row r="84" spans="1:24" s="7" customFormat="1" x14ac:dyDescent="0.4">
      <c r="A84" s="17"/>
      <c r="B84" s="6"/>
      <c r="C84" s="8"/>
      <c r="N84" s="99"/>
      <c r="S84" s="99"/>
      <c r="T84" s="99"/>
      <c r="U84" s="99"/>
      <c r="V84" s="99"/>
      <c r="W84" s="76"/>
      <c r="X84" s="77"/>
    </row>
    <row r="85" spans="1:24" s="7" customFormat="1" x14ac:dyDescent="0.4">
      <c r="A85" s="17"/>
      <c r="B85" s="6"/>
      <c r="C85" s="8"/>
      <c r="N85" s="99"/>
      <c r="S85" s="99"/>
      <c r="T85" s="99"/>
      <c r="U85" s="99"/>
      <c r="V85" s="99"/>
      <c r="W85" s="76"/>
      <c r="X85" s="77"/>
    </row>
    <row r="86" spans="1:24" s="7" customFormat="1" x14ac:dyDescent="0.4">
      <c r="A86" s="17"/>
      <c r="B86" s="6"/>
      <c r="C86" s="8"/>
      <c r="N86" s="99"/>
      <c r="S86" s="99"/>
      <c r="T86" s="99"/>
      <c r="U86" s="99"/>
      <c r="V86" s="99"/>
      <c r="W86" s="76"/>
      <c r="X86" s="77"/>
    </row>
    <row r="87" spans="1:24" s="7" customFormat="1" x14ac:dyDescent="0.4">
      <c r="A87" s="17"/>
      <c r="B87" s="6"/>
      <c r="C87" s="8"/>
      <c r="N87" s="99"/>
      <c r="S87" s="99"/>
      <c r="T87" s="99"/>
      <c r="U87" s="99"/>
      <c r="V87" s="99"/>
      <c r="W87" s="76"/>
      <c r="X87" s="77"/>
    </row>
    <row r="88" spans="1:24" s="7" customFormat="1" x14ac:dyDescent="0.4">
      <c r="A88" s="17"/>
      <c r="B88" s="6"/>
      <c r="C88" s="8"/>
      <c r="N88" s="99"/>
      <c r="S88" s="99"/>
      <c r="T88" s="99"/>
      <c r="U88" s="99"/>
      <c r="V88" s="99"/>
      <c r="W88" s="76"/>
      <c r="X88" s="77"/>
    </row>
    <row r="89" spans="1:24" s="7" customFormat="1" x14ac:dyDescent="0.4">
      <c r="A89" s="17"/>
      <c r="B89" s="6"/>
      <c r="C89" s="8"/>
      <c r="N89" s="99"/>
      <c r="S89" s="99"/>
      <c r="T89" s="99"/>
      <c r="U89" s="99"/>
      <c r="V89" s="99"/>
      <c r="W89" s="76"/>
      <c r="X89" s="77"/>
    </row>
    <row r="90" spans="1:24" s="7" customFormat="1" x14ac:dyDescent="0.4">
      <c r="A90" s="17"/>
      <c r="B90" s="6"/>
      <c r="C90" s="8"/>
      <c r="N90" s="99"/>
      <c r="S90" s="99"/>
      <c r="T90" s="99"/>
      <c r="U90" s="99"/>
      <c r="V90" s="99"/>
      <c r="W90" s="76"/>
      <c r="X90" s="77"/>
    </row>
    <row r="91" spans="1:24" s="7" customFormat="1" x14ac:dyDescent="0.4">
      <c r="A91" s="17"/>
      <c r="B91" s="6"/>
      <c r="C91" s="8"/>
      <c r="N91" s="99"/>
      <c r="S91" s="99"/>
      <c r="T91" s="99"/>
      <c r="U91" s="99"/>
      <c r="V91" s="99"/>
      <c r="W91" s="76"/>
      <c r="X91" s="77"/>
    </row>
    <row r="92" spans="1:24" s="7" customFormat="1" x14ac:dyDescent="0.4">
      <c r="A92" s="17"/>
      <c r="B92" s="6"/>
      <c r="C92" s="8"/>
      <c r="N92" s="99"/>
      <c r="S92" s="99"/>
      <c r="T92" s="99"/>
      <c r="U92" s="99"/>
      <c r="V92" s="99"/>
      <c r="W92" s="76"/>
      <c r="X92" s="77"/>
    </row>
    <row r="93" spans="1:24" s="7" customFormat="1" x14ac:dyDescent="0.4">
      <c r="A93" s="17"/>
      <c r="B93" s="6"/>
      <c r="C93" s="8"/>
      <c r="N93" s="99"/>
      <c r="S93" s="99"/>
      <c r="T93" s="99"/>
      <c r="U93" s="99"/>
      <c r="V93" s="99"/>
      <c r="W93" s="76"/>
      <c r="X93" s="77"/>
    </row>
    <row r="94" spans="1:24" s="7" customFormat="1" x14ac:dyDescent="0.4">
      <c r="A94" s="17"/>
      <c r="B94" s="6"/>
      <c r="C94" s="8"/>
      <c r="N94" s="99"/>
      <c r="S94" s="99"/>
      <c r="T94" s="99"/>
      <c r="U94" s="99"/>
      <c r="V94" s="99"/>
      <c r="W94" s="76"/>
      <c r="X94" s="77"/>
    </row>
    <row r="95" spans="1:24" s="7" customFormat="1" x14ac:dyDescent="0.4">
      <c r="A95" s="17"/>
      <c r="B95" s="6"/>
      <c r="C95" s="8"/>
      <c r="N95" s="99"/>
      <c r="S95" s="99"/>
      <c r="T95" s="99"/>
      <c r="U95" s="99"/>
      <c r="V95" s="99"/>
      <c r="W95" s="76"/>
      <c r="X95" s="77"/>
    </row>
    <row r="96" spans="1:24" s="7" customFormat="1" x14ac:dyDescent="0.4">
      <c r="A96" s="17"/>
      <c r="B96" s="6"/>
      <c r="C96" s="8"/>
      <c r="N96" s="99"/>
      <c r="S96" s="99"/>
      <c r="T96" s="99"/>
      <c r="U96" s="99"/>
      <c r="V96" s="99"/>
      <c r="W96" s="76"/>
      <c r="X96" s="77"/>
    </row>
    <row r="97" spans="1:24" s="7" customFormat="1" x14ac:dyDescent="0.4">
      <c r="A97" s="17"/>
      <c r="B97" s="6"/>
      <c r="C97" s="8"/>
      <c r="N97" s="99"/>
      <c r="S97" s="99"/>
      <c r="T97" s="99"/>
      <c r="U97" s="99"/>
      <c r="V97" s="99"/>
      <c r="W97" s="76"/>
      <c r="X97" s="77"/>
    </row>
    <row r="98" spans="1:24" s="7" customFormat="1" x14ac:dyDescent="0.4">
      <c r="A98" s="17"/>
      <c r="B98" s="6"/>
      <c r="C98" s="8"/>
      <c r="N98" s="99"/>
      <c r="S98" s="99"/>
      <c r="T98" s="99"/>
      <c r="U98" s="99"/>
      <c r="V98" s="99"/>
      <c r="W98" s="76"/>
      <c r="X98" s="77"/>
    </row>
    <row r="99" spans="1:24" s="7" customFormat="1" x14ac:dyDescent="0.4">
      <c r="A99" s="17"/>
      <c r="B99" s="6"/>
      <c r="C99" s="8"/>
      <c r="N99" s="99"/>
      <c r="S99" s="99"/>
      <c r="T99" s="99"/>
      <c r="U99" s="99"/>
      <c r="V99" s="99"/>
      <c r="W99" s="76"/>
      <c r="X99" s="77"/>
    </row>
    <row r="100" spans="1:24" s="7" customFormat="1" x14ac:dyDescent="0.4">
      <c r="A100" s="17"/>
      <c r="B100" s="6"/>
      <c r="C100" s="8"/>
      <c r="N100" s="99"/>
      <c r="S100" s="99"/>
      <c r="T100" s="99"/>
      <c r="U100" s="99"/>
      <c r="V100" s="99"/>
      <c r="W100" s="76"/>
      <c r="X100" s="77"/>
    </row>
    <row r="101" spans="1:24" s="7" customFormat="1" x14ac:dyDescent="0.4">
      <c r="A101" s="17"/>
      <c r="B101" s="6"/>
      <c r="C101" s="8"/>
      <c r="N101" s="99"/>
      <c r="S101" s="99"/>
      <c r="T101" s="99"/>
      <c r="U101" s="99"/>
      <c r="V101" s="99"/>
      <c r="W101" s="76"/>
      <c r="X101" s="77"/>
    </row>
    <row r="102" spans="1:24" s="7" customFormat="1" x14ac:dyDescent="0.4">
      <c r="A102" s="17"/>
      <c r="B102" s="6"/>
      <c r="C102" s="8"/>
      <c r="N102" s="99"/>
      <c r="S102" s="99"/>
      <c r="T102" s="99"/>
      <c r="U102" s="99"/>
      <c r="V102" s="99"/>
      <c r="W102" s="76"/>
      <c r="X102" s="77"/>
    </row>
    <row r="103" spans="1:24" s="7" customFormat="1" x14ac:dyDescent="0.4">
      <c r="A103" s="17"/>
      <c r="B103" s="6"/>
      <c r="C103" s="8"/>
      <c r="N103" s="99"/>
      <c r="S103" s="99"/>
      <c r="T103" s="99"/>
      <c r="U103" s="99"/>
      <c r="V103" s="99"/>
      <c r="W103" s="76"/>
      <c r="X103" s="77"/>
    </row>
    <row r="104" spans="1:24" s="7" customFormat="1" x14ac:dyDescent="0.4">
      <c r="A104" s="17"/>
      <c r="B104" s="6"/>
      <c r="C104" s="8"/>
      <c r="N104" s="99"/>
      <c r="S104" s="99"/>
      <c r="T104" s="99"/>
      <c r="U104" s="99"/>
      <c r="V104" s="99"/>
      <c r="W104" s="76"/>
      <c r="X104" s="77"/>
    </row>
    <row r="105" spans="1:24" s="7" customFormat="1" x14ac:dyDescent="0.4">
      <c r="A105" s="17"/>
      <c r="B105" s="6"/>
      <c r="C105" s="8"/>
      <c r="N105" s="99"/>
      <c r="S105" s="99"/>
      <c r="T105" s="99"/>
      <c r="U105" s="99"/>
      <c r="V105" s="99"/>
      <c r="W105" s="76"/>
      <c r="X105" s="77"/>
    </row>
    <row r="106" spans="1:24" s="7" customFormat="1" x14ac:dyDescent="0.4">
      <c r="A106" s="17"/>
      <c r="B106" s="6"/>
      <c r="C106" s="8"/>
      <c r="N106" s="99"/>
      <c r="S106" s="99"/>
      <c r="T106" s="99"/>
      <c r="U106" s="99"/>
      <c r="V106" s="99"/>
      <c r="W106" s="76"/>
      <c r="X106" s="77"/>
    </row>
    <row r="107" spans="1:24" s="7" customFormat="1" x14ac:dyDescent="0.4">
      <c r="A107" s="17"/>
      <c r="B107" s="6"/>
      <c r="C107" s="8"/>
      <c r="N107" s="99"/>
      <c r="S107" s="99"/>
      <c r="T107" s="99"/>
      <c r="U107" s="99"/>
      <c r="V107" s="99"/>
      <c r="W107" s="76"/>
      <c r="X107" s="77"/>
    </row>
    <row r="108" spans="1:24" s="7" customFormat="1" x14ac:dyDescent="0.4">
      <c r="A108" s="17"/>
      <c r="B108" s="6"/>
      <c r="C108" s="8"/>
      <c r="N108" s="99"/>
      <c r="S108" s="99"/>
      <c r="T108" s="99"/>
      <c r="U108" s="99"/>
      <c r="V108" s="99"/>
      <c r="W108" s="76"/>
      <c r="X108" s="77"/>
    </row>
    <row r="109" spans="1:24" s="7" customFormat="1" x14ac:dyDescent="0.4">
      <c r="A109" s="17"/>
      <c r="B109" s="6"/>
      <c r="C109" s="8"/>
      <c r="N109" s="99"/>
      <c r="S109" s="99"/>
      <c r="T109" s="99"/>
      <c r="U109" s="99"/>
      <c r="V109" s="99"/>
      <c r="W109" s="76"/>
      <c r="X109" s="77"/>
    </row>
    <row r="110" spans="1:24" s="7" customFormat="1" x14ac:dyDescent="0.4">
      <c r="A110" s="17"/>
      <c r="B110" s="6"/>
      <c r="C110" s="8"/>
      <c r="N110" s="99"/>
      <c r="S110" s="99"/>
      <c r="T110" s="99"/>
      <c r="U110" s="99"/>
      <c r="V110" s="99"/>
      <c r="W110" s="76"/>
      <c r="X110" s="77"/>
    </row>
    <row r="111" spans="1:24" s="7" customFormat="1" x14ac:dyDescent="0.4">
      <c r="A111" s="17"/>
      <c r="B111" s="6"/>
      <c r="C111" s="8"/>
      <c r="N111" s="99"/>
      <c r="S111" s="99"/>
      <c r="T111" s="99"/>
      <c r="U111" s="99"/>
      <c r="V111" s="99"/>
      <c r="W111" s="76"/>
      <c r="X111" s="77"/>
    </row>
    <row r="112" spans="1:24" s="7" customFormat="1" x14ac:dyDescent="0.4">
      <c r="A112" s="17"/>
      <c r="B112" s="6"/>
      <c r="C112" s="8"/>
      <c r="N112" s="99"/>
      <c r="S112" s="99"/>
      <c r="T112" s="99"/>
      <c r="U112" s="99"/>
      <c r="V112" s="99"/>
      <c r="W112" s="76"/>
      <c r="X112" s="77"/>
    </row>
    <row r="113" spans="1:24" s="7" customFormat="1" x14ac:dyDescent="0.4">
      <c r="A113" s="17"/>
      <c r="B113" s="6"/>
      <c r="C113" s="8"/>
      <c r="N113" s="99"/>
      <c r="S113" s="99"/>
      <c r="T113" s="99"/>
      <c r="U113" s="99"/>
      <c r="V113" s="99"/>
      <c r="W113" s="76"/>
      <c r="X113" s="77"/>
    </row>
    <row r="114" spans="1:24" s="7" customFormat="1" x14ac:dyDescent="0.4">
      <c r="A114" s="17"/>
      <c r="B114" s="6"/>
      <c r="C114" s="8"/>
      <c r="N114" s="99"/>
      <c r="S114" s="99"/>
      <c r="T114" s="99"/>
      <c r="U114" s="99"/>
      <c r="V114" s="99"/>
      <c r="W114" s="76"/>
      <c r="X114" s="77"/>
    </row>
    <row r="115" spans="1:24" s="7" customFormat="1" x14ac:dyDescent="0.4">
      <c r="A115" s="17"/>
      <c r="B115" s="6"/>
      <c r="C115" s="8"/>
      <c r="N115" s="99"/>
      <c r="S115" s="99"/>
      <c r="T115" s="99"/>
      <c r="U115" s="99"/>
      <c r="V115" s="99"/>
      <c r="W115" s="76"/>
      <c r="X115" s="77"/>
    </row>
    <row r="116" spans="1:24" s="7" customFormat="1" x14ac:dyDescent="0.4">
      <c r="A116" s="17"/>
      <c r="B116" s="6"/>
      <c r="C116" s="8"/>
      <c r="N116" s="99"/>
      <c r="S116" s="99"/>
      <c r="T116" s="99"/>
      <c r="U116" s="99"/>
      <c r="V116" s="99"/>
      <c r="W116" s="76"/>
      <c r="X116" s="77"/>
    </row>
    <row r="117" spans="1:24" s="7" customFormat="1" x14ac:dyDescent="0.4">
      <c r="A117" s="17"/>
      <c r="B117" s="6"/>
      <c r="C117" s="8"/>
      <c r="N117" s="99"/>
      <c r="S117" s="99"/>
      <c r="T117" s="99"/>
      <c r="U117" s="99"/>
      <c r="V117" s="99"/>
      <c r="W117" s="76"/>
      <c r="X117" s="77"/>
    </row>
    <row r="118" spans="1:24" s="7" customFormat="1" x14ac:dyDescent="0.4">
      <c r="A118" s="17"/>
      <c r="B118" s="6"/>
      <c r="C118" s="8"/>
      <c r="N118" s="99"/>
      <c r="S118" s="99"/>
      <c r="T118" s="99"/>
      <c r="U118" s="99"/>
      <c r="V118" s="99"/>
      <c r="W118" s="76"/>
      <c r="X118" s="77"/>
    </row>
    <row r="119" spans="1:24" s="7" customFormat="1" x14ac:dyDescent="0.4">
      <c r="A119" s="17"/>
      <c r="B119" s="6"/>
      <c r="C119" s="8"/>
      <c r="N119" s="99"/>
      <c r="S119" s="99"/>
      <c r="T119" s="99"/>
      <c r="U119" s="99"/>
      <c r="V119" s="99"/>
      <c r="W119" s="76"/>
      <c r="X119" s="77"/>
    </row>
    <row r="120" spans="1:24" s="7" customFormat="1" x14ac:dyDescent="0.4">
      <c r="A120" s="17"/>
      <c r="B120" s="6"/>
      <c r="C120" s="8"/>
      <c r="N120" s="99"/>
      <c r="S120" s="99"/>
      <c r="T120" s="99"/>
      <c r="U120" s="99"/>
      <c r="V120" s="99"/>
      <c r="W120" s="76"/>
      <c r="X120" s="77"/>
    </row>
    <row r="121" spans="1:24" s="7" customFormat="1" x14ac:dyDescent="0.4">
      <c r="A121" s="17"/>
      <c r="B121" s="6"/>
      <c r="C121" s="8"/>
      <c r="N121" s="99"/>
      <c r="S121" s="99"/>
      <c r="T121" s="99"/>
      <c r="U121" s="99"/>
      <c r="V121" s="99"/>
      <c r="W121" s="76"/>
      <c r="X121" s="77"/>
    </row>
    <row r="122" spans="1:24" s="7" customFormat="1" x14ac:dyDescent="0.4">
      <c r="A122" s="17"/>
      <c r="B122" s="6"/>
      <c r="C122" s="8"/>
      <c r="N122" s="99"/>
      <c r="S122" s="99"/>
      <c r="T122" s="99"/>
      <c r="U122" s="99"/>
      <c r="V122" s="99"/>
      <c r="W122" s="76"/>
      <c r="X122" s="77"/>
    </row>
    <row r="123" spans="1:24" s="7" customFormat="1" x14ac:dyDescent="0.4">
      <c r="A123" s="17"/>
      <c r="B123" s="6"/>
      <c r="C123" s="8"/>
      <c r="N123" s="99"/>
      <c r="S123" s="99"/>
      <c r="T123" s="99"/>
      <c r="U123" s="99"/>
      <c r="V123" s="99"/>
      <c r="W123" s="76"/>
      <c r="X123" s="77"/>
    </row>
    <row r="124" spans="1:24" s="7" customFormat="1" x14ac:dyDescent="0.4">
      <c r="A124" s="17"/>
      <c r="B124" s="6"/>
      <c r="C124" s="8"/>
      <c r="N124" s="99"/>
      <c r="S124" s="99"/>
      <c r="T124" s="99"/>
      <c r="U124" s="99"/>
      <c r="V124" s="99"/>
      <c r="W124" s="76"/>
      <c r="X124" s="77"/>
    </row>
    <row r="125" spans="1:24" s="7" customFormat="1" x14ac:dyDescent="0.4">
      <c r="A125" s="17"/>
      <c r="B125" s="6"/>
      <c r="C125" s="8"/>
      <c r="N125" s="99"/>
      <c r="S125" s="99"/>
      <c r="T125" s="99"/>
      <c r="U125" s="99"/>
      <c r="V125" s="99"/>
      <c r="W125" s="76"/>
      <c r="X125" s="77"/>
    </row>
    <row r="126" spans="1:24" s="7" customFormat="1" x14ac:dyDescent="0.4">
      <c r="A126" s="17"/>
      <c r="B126" s="6"/>
      <c r="C126" s="8"/>
      <c r="N126" s="99"/>
      <c r="S126" s="99"/>
      <c r="T126" s="99"/>
      <c r="U126" s="99"/>
      <c r="V126" s="99"/>
      <c r="W126" s="76"/>
      <c r="X126" s="77"/>
    </row>
    <row r="127" spans="1:24" s="7" customFormat="1" x14ac:dyDescent="0.4">
      <c r="A127" s="17"/>
      <c r="B127" s="6"/>
      <c r="C127" s="8"/>
      <c r="N127" s="99"/>
      <c r="S127" s="99"/>
      <c r="T127" s="99"/>
      <c r="U127" s="99"/>
      <c r="V127" s="99"/>
      <c r="W127" s="76"/>
      <c r="X127" s="77"/>
    </row>
    <row r="128" spans="1:24" s="7" customFormat="1" x14ac:dyDescent="0.4">
      <c r="A128" s="17"/>
      <c r="B128" s="6"/>
      <c r="C128" s="8"/>
      <c r="N128" s="99"/>
      <c r="S128" s="99"/>
      <c r="T128" s="99"/>
      <c r="U128" s="99"/>
      <c r="V128" s="99"/>
      <c r="W128" s="76"/>
      <c r="X128" s="77"/>
    </row>
    <row r="129" spans="1:24" s="7" customFormat="1" x14ac:dyDescent="0.4">
      <c r="A129" s="17"/>
      <c r="B129" s="6"/>
      <c r="C129" s="8"/>
      <c r="N129" s="99"/>
      <c r="S129" s="99"/>
      <c r="T129" s="99"/>
      <c r="U129" s="99"/>
      <c r="V129" s="99"/>
      <c r="W129" s="76"/>
      <c r="X129" s="77"/>
    </row>
    <row r="130" spans="1:24" s="7" customFormat="1" x14ac:dyDescent="0.4">
      <c r="A130" s="17"/>
      <c r="B130" s="6"/>
      <c r="C130" s="8"/>
      <c r="N130" s="99"/>
      <c r="S130" s="99"/>
      <c r="T130" s="99"/>
      <c r="U130" s="99"/>
      <c r="V130" s="99"/>
      <c r="W130" s="76"/>
      <c r="X130" s="77"/>
    </row>
    <row r="131" spans="1:24" s="7" customFormat="1" x14ac:dyDescent="0.4">
      <c r="A131" s="17"/>
      <c r="B131" s="6"/>
      <c r="C131" s="8"/>
      <c r="N131" s="99"/>
      <c r="S131" s="99"/>
      <c r="T131" s="99"/>
      <c r="U131" s="99"/>
      <c r="V131" s="99"/>
      <c r="W131" s="76"/>
      <c r="X131" s="77"/>
    </row>
    <row r="132" spans="1:24" s="7" customFormat="1" x14ac:dyDescent="0.4">
      <c r="A132" s="17"/>
      <c r="B132" s="6"/>
      <c r="C132" s="8"/>
      <c r="N132" s="99"/>
      <c r="S132" s="99"/>
      <c r="T132" s="99"/>
      <c r="U132" s="99"/>
      <c r="V132" s="99"/>
      <c r="W132" s="76"/>
      <c r="X132" s="77"/>
    </row>
    <row r="133" spans="1:24" s="7" customFormat="1" x14ac:dyDescent="0.4">
      <c r="A133" s="17"/>
      <c r="B133" s="6"/>
      <c r="C133" s="8"/>
      <c r="N133" s="99"/>
      <c r="S133" s="99"/>
      <c r="T133" s="99"/>
      <c r="U133" s="99"/>
      <c r="V133" s="99"/>
      <c r="W133" s="76"/>
      <c r="X133" s="77"/>
    </row>
    <row r="134" spans="1:24" s="7" customFormat="1" x14ac:dyDescent="0.4">
      <c r="A134" s="17"/>
      <c r="B134" s="6"/>
      <c r="C134" s="8"/>
      <c r="N134" s="99"/>
      <c r="S134" s="99"/>
      <c r="T134" s="99"/>
      <c r="U134" s="99"/>
      <c r="V134" s="99"/>
      <c r="W134" s="76"/>
      <c r="X134" s="77"/>
    </row>
    <row r="135" spans="1:24" s="7" customFormat="1" x14ac:dyDescent="0.4">
      <c r="A135" s="17"/>
      <c r="B135" s="6"/>
      <c r="C135" s="8"/>
      <c r="N135" s="99"/>
      <c r="S135" s="99"/>
      <c r="T135" s="99"/>
      <c r="U135" s="99"/>
      <c r="V135" s="99"/>
      <c r="W135" s="76"/>
      <c r="X135" s="77"/>
    </row>
    <row r="136" spans="1:24" s="7" customFormat="1" x14ac:dyDescent="0.4">
      <c r="A136" s="17"/>
      <c r="B136" s="6"/>
      <c r="C136" s="8"/>
      <c r="N136" s="99"/>
      <c r="S136" s="99"/>
      <c r="T136" s="99"/>
      <c r="U136" s="99"/>
      <c r="V136" s="99"/>
      <c r="W136" s="76"/>
      <c r="X136" s="77"/>
    </row>
    <row r="137" spans="1:24" s="7" customFormat="1" x14ac:dyDescent="0.4">
      <c r="A137" s="17"/>
      <c r="B137" s="6"/>
      <c r="C137" s="8"/>
      <c r="N137" s="99"/>
      <c r="S137" s="99"/>
      <c r="T137" s="99"/>
      <c r="U137" s="99"/>
      <c r="V137" s="99"/>
      <c r="W137" s="76"/>
      <c r="X137" s="77"/>
    </row>
    <row r="138" spans="1:24" s="7" customFormat="1" x14ac:dyDescent="0.4">
      <c r="A138" s="17"/>
      <c r="B138" s="6"/>
      <c r="C138" s="8"/>
      <c r="N138" s="99"/>
      <c r="S138" s="99"/>
      <c r="T138" s="99"/>
      <c r="U138" s="99"/>
      <c r="V138" s="99"/>
      <c r="W138" s="76"/>
      <c r="X138" s="77"/>
    </row>
    <row r="139" spans="1:24" s="7" customFormat="1" x14ac:dyDescent="0.4">
      <c r="A139" s="17"/>
      <c r="B139" s="6"/>
      <c r="C139" s="8"/>
      <c r="N139" s="99"/>
      <c r="S139" s="99"/>
      <c r="T139" s="99"/>
      <c r="U139" s="99"/>
      <c r="V139" s="99"/>
      <c r="W139" s="76"/>
      <c r="X139" s="77"/>
    </row>
    <row r="140" spans="1:24" s="7" customFormat="1" x14ac:dyDescent="0.4">
      <c r="A140" s="17"/>
      <c r="B140" s="6"/>
      <c r="C140" s="8"/>
      <c r="N140" s="99"/>
      <c r="S140" s="99"/>
      <c r="T140" s="99"/>
      <c r="U140" s="99"/>
      <c r="V140" s="99"/>
      <c r="W140" s="76"/>
      <c r="X140" s="77"/>
    </row>
    <row r="141" spans="1:24" s="7" customFormat="1" x14ac:dyDescent="0.4">
      <c r="A141" s="17"/>
      <c r="B141" s="6"/>
      <c r="C141" s="8"/>
      <c r="N141" s="99"/>
      <c r="S141" s="99"/>
      <c r="T141" s="99"/>
      <c r="U141" s="99"/>
      <c r="V141" s="99"/>
      <c r="W141" s="76"/>
      <c r="X141" s="77"/>
    </row>
    <row r="142" spans="1:24" s="7" customFormat="1" x14ac:dyDescent="0.4">
      <c r="A142" s="17"/>
      <c r="B142" s="6"/>
      <c r="C142" s="8"/>
      <c r="N142" s="99"/>
      <c r="S142" s="99"/>
      <c r="T142" s="99"/>
      <c r="U142" s="99"/>
      <c r="V142" s="99"/>
      <c r="W142" s="76"/>
      <c r="X142" s="77"/>
    </row>
    <row r="143" spans="1:24" s="7" customFormat="1" x14ac:dyDescent="0.4">
      <c r="A143" s="17"/>
      <c r="B143" s="6"/>
      <c r="C143" s="8"/>
      <c r="N143" s="99"/>
      <c r="S143" s="99"/>
      <c r="T143" s="99"/>
      <c r="U143" s="99"/>
      <c r="V143" s="99"/>
      <c r="W143" s="76"/>
      <c r="X143" s="77"/>
    </row>
    <row r="144" spans="1:24" s="7" customFormat="1" x14ac:dyDescent="0.4">
      <c r="A144" s="17"/>
      <c r="B144" s="6"/>
      <c r="C144" s="8"/>
      <c r="N144" s="99"/>
      <c r="S144" s="99"/>
      <c r="T144" s="99"/>
      <c r="U144" s="99"/>
      <c r="V144" s="99"/>
      <c r="W144" s="76"/>
      <c r="X144" s="77"/>
    </row>
    <row r="145" spans="1:24" s="7" customFormat="1" x14ac:dyDescent="0.4">
      <c r="A145" s="17"/>
      <c r="B145" s="6"/>
      <c r="C145" s="8"/>
      <c r="N145" s="99"/>
      <c r="S145" s="99"/>
      <c r="T145" s="99"/>
      <c r="U145" s="99"/>
      <c r="V145" s="99"/>
      <c r="W145" s="76"/>
      <c r="X145" s="77"/>
    </row>
    <row r="146" spans="1:24" s="7" customFormat="1" x14ac:dyDescent="0.4">
      <c r="A146" s="17"/>
      <c r="B146" s="6"/>
      <c r="C146" s="8"/>
      <c r="N146" s="99"/>
      <c r="S146" s="99"/>
      <c r="T146" s="99"/>
      <c r="U146" s="99"/>
      <c r="V146" s="99"/>
      <c r="W146" s="76"/>
      <c r="X146" s="77"/>
    </row>
    <row r="147" spans="1:24" s="7" customFormat="1" x14ac:dyDescent="0.4">
      <c r="A147" s="17"/>
      <c r="B147" s="6"/>
      <c r="C147" s="8"/>
      <c r="N147" s="99"/>
      <c r="S147" s="99"/>
      <c r="T147" s="99"/>
      <c r="U147" s="99"/>
      <c r="V147" s="99"/>
      <c r="W147" s="76"/>
      <c r="X147" s="77"/>
    </row>
    <row r="148" spans="1:24" s="7" customFormat="1" x14ac:dyDescent="0.4">
      <c r="A148" s="17"/>
      <c r="B148" s="6"/>
      <c r="C148" s="8"/>
      <c r="N148" s="99"/>
      <c r="S148" s="99"/>
      <c r="T148" s="99"/>
      <c r="U148" s="99"/>
      <c r="V148" s="99"/>
      <c r="W148" s="76"/>
      <c r="X148" s="77"/>
    </row>
    <row r="149" spans="1:24" s="7" customFormat="1" x14ac:dyDescent="0.4">
      <c r="A149" s="17"/>
      <c r="B149" s="6"/>
      <c r="C149" s="8"/>
      <c r="N149" s="99"/>
      <c r="S149" s="99"/>
      <c r="T149" s="99"/>
      <c r="U149" s="99"/>
      <c r="V149" s="99"/>
      <c r="W149" s="76"/>
      <c r="X149" s="77"/>
    </row>
    <row r="150" spans="1:24" s="7" customFormat="1" x14ac:dyDescent="0.4">
      <c r="A150" s="17"/>
      <c r="B150" s="6"/>
      <c r="C150" s="8"/>
      <c r="N150" s="99"/>
      <c r="S150" s="99"/>
      <c r="T150" s="99"/>
      <c r="U150" s="99"/>
      <c r="V150" s="99"/>
      <c r="W150" s="76"/>
      <c r="X150" s="77"/>
    </row>
    <row r="151" spans="1:24" s="7" customFormat="1" x14ac:dyDescent="0.4">
      <c r="A151" s="17"/>
      <c r="B151" s="6"/>
      <c r="C151" s="8"/>
      <c r="N151" s="99"/>
      <c r="S151" s="99"/>
      <c r="T151" s="99"/>
      <c r="U151" s="99"/>
      <c r="V151" s="99"/>
      <c r="W151" s="76"/>
      <c r="X151" s="77"/>
    </row>
    <row r="152" spans="1:24" s="7" customFormat="1" x14ac:dyDescent="0.4">
      <c r="A152" s="17"/>
      <c r="B152" s="6"/>
      <c r="C152" s="8"/>
      <c r="N152" s="99"/>
      <c r="S152" s="99"/>
      <c r="T152" s="99"/>
      <c r="U152" s="99"/>
      <c r="V152" s="99"/>
      <c r="W152" s="76"/>
      <c r="X152" s="77"/>
    </row>
    <row r="153" spans="1:24" s="7" customFormat="1" x14ac:dyDescent="0.4">
      <c r="A153" s="17"/>
      <c r="B153" s="6"/>
      <c r="C153" s="8"/>
      <c r="N153" s="99"/>
      <c r="S153" s="99"/>
      <c r="T153" s="99"/>
      <c r="U153" s="99"/>
      <c r="V153" s="99"/>
      <c r="W153" s="76"/>
      <c r="X153" s="77"/>
    </row>
    <row r="154" spans="1:24" s="7" customFormat="1" x14ac:dyDescent="0.4">
      <c r="A154" s="17"/>
      <c r="B154" s="6"/>
      <c r="C154" s="8"/>
      <c r="N154" s="99"/>
      <c r="S154" s="99"/>
      <c r="T154" s="99"/>
      <c r="U154" s="99"/>
      <c r="V154" s="99"/>
      <c r="W154" s="76"/>
      <c r="X154" s="77"/>
    </row>
    <row r="155" spans="1:24" s="7" customFormat="1" x14ac:dyDescent="0.4">
      <c r="A155" s="17"/>
      <c r="B155" s="6"/>
      <c r="C155" s="8"/>
      <c r="N155" s="99"/>
      <c r="S155" s="99"/>
      <c r="T155" s="99"/>
      <c r="U155" s="99"/>
      <c r="V155" s="99"/>
      <c r="W155" s="76"/>
      <c r="X155" s="77"/>
    </row>
    <row r="156" spans="1:24" s="7" customFormat="1" x14ac:dyDescent="0.4">
      <c r="A156" s="17"/>
      <c r="B156" s="6"/>
      <c r="C156" s="8"/>
      <c r="N156" s="99"/>
      <c r="S156" s="99"/>
      <c r="T156" s="99"/>
      <c r="U156" s="99"/>
      <c r="V156" s="99"/>
      <c r="W156" s="76"/>
      <c r="X156" s="77"/>
    </row>
    <row r="157" spans="1:24" s="7" customFormat="1" x14ac:dyDescent="0.4">
      <c r="A157" s="17"/>
      <c r="B157" s="6"/>
      <c r="C157" s="8"/>
      <c r="N157" s="99"/>
      <c r="S157" s="99"/>
      <c r="T157" s="99"/>
      <c r="U157" s="99"/>
      <c r="V157" s="99"/>
      <c r="W157" s="76"/>
      <c r="X157" s="77"/>
    </row>
    <row r="158" spans="1:24" s="7" customFormat="1" x14ac:dyDescent="0.4">
      <c r="A158" s="17"/>
      <c r="B158" s="6"/>
      <c r="C158" s="8"/>
      <c r="N158" s="99"/>
      <c r="S158" s="99"/>
      <c r="T158" s="99"/>
      <c r="U158" s="99"/>
      <c r="V158" s="99"/>
      <c r="W158" s="76"/>
      <c r="X158" s="77"/>
    </row>
    <row r="159" spans="1:24" s="7" customFormat="1" x14ac:dyDescent="0.4">
      <c r="A159" s="17"/>
      <c r="B159" s="6"/>
      <c r="C159" s="8"/>
      <c r="N159" s="99"/>
      <c r="S159" s="99"/>
      <c r="T159" s="99"/>
      <c r="U159" s="99"/>
      <c r="V159" s="99"/>
      <c r="W159" s="76"/>
      <c r="X159" s="77"/>
    </row>
    <row r="160" spans="1:24" s="7" customFormat="1" x14ac:dyDescent="0.4">
      <c r="A160" s="17"/>
      <c r="B160" s="6"/>
      <c r="C160" s="8"/>
      <c r="N160" s="99"/>
      <c r="S160" s="99"/>
      <c r="T160" s="99"/>
      <c r="U160" s="99"/>
      <c r="V160" s="99"/>
      <c r="W160" s="76"/>
      <c r="X160" s="77"/>
    </row>
    <row r="161" spans="1:24" s="7" customFormat="1" x14ac:dyDescent="0.4">
      <c r="A161" s="17"/>
      <c r="B161" s="6"/>
      <c r="C161" s="8"/>
      <c r="N161" s="99"/>
      <c r="S161" s="99"/>
      <c r="T161" s="99"/>
      <c r="U161" s="99"/>
      <c r="V161" s="99"/>
      <c r="W161" s="76"/>
      <c r="X161" s="77"/>
    </row>
    <row r="162" spans="1:24" s="7" customFormat="1" x14ac:dyDescent="0.4">
      <c r="A162" s="17"/>
      <c r="B162" s="6"/>
      <c r="C162" s="8"/>
      <c r="N162" s="99"/>
      <c r="S162" s="99"/>
      <c r="T162" s="99"/>
      <c r="U162" s="99"/>
      <c r="V162" s="99"/>
      <c r="W162" s="76"/>
      <c r="X162" s="77"/>
    </row>
    <row r="163" spans="1:24" s="7" customFormat="1" x14ac:dyDescent="0.4">
      <c r="A163" s="17"/>
      <c r="B163" s="6"/>
      <c r="C163" s="8"/>
      <c r="N163" s="99"/>
      <c r="S163" s="99"/>
      <c r="T163" s="99"/>
      <c r="U163" s="99"/>
      <c r="V163" s="99"/>
      <c r="W163" s="76"/>
      <c r="X163" s="77"/>
    </row>
    <row r="164" spans="1:24" s="7" customFormat="1" x14ac:dyDescent="0.4">
      <c r="A164" s="17"/>
      <c r="B164" s="6"/>
      <c r="C164" s="8"/>
      <c r="N164" s="99"/>
      <c r="S164" s="99"/>
      <c r="T164" s="99"/>
      <c r="U164" s="99"/>
      <c r="V164" s="99"/>
      <c r="W164" s="76"/>
      <c r="X164" s="77"/>
    </row>
    <row r="165" spans="1:24" s="7" customFormat="1" x14ac:dyDescent="0.4">
      <c r="A165" s="17"/>
      <c r="B165" s="6"/>
      <c r="C165" s="8"/>
      <c r="N165" s="99"/>
      <c r="S165" s="99"/>
      <c r="T165" s="99"/>
      <c r="U165" s="99"/>
      <c r="V165" s="99"/>
      <c r="W165" s="76"/>
      <c r="X165" s="77"/>
    </row>
    <row r="166" spans="1:24" s="7" customFormat="1" x14ac:dyDescent="0.4">
      <c r="A166" s="17"/>
      <c r="B166" s="6"/>
      <c r="C166" s="8"/>
      <c r="N166" s="99"/>
      <c r="S166" s="99"/>
      <c r="T166" s="99"/>
      <c r="U166" s="99"/>
      <c r="V166" s="99"/>
      <c r="W166" s="76"/>
      <c r="X166" s="77"/>
    </row>
    <row r="167" spans="1:24" s="7" customFormat="1" x14ac:dyDescent="0.4">
      <c r="A167" s="17"/>
      <c r="B167" s="6"/>
      <c r="C167" s="8"/>
      <c r="N167" s="99"/>
      <c r="S167" s="99"/>
      <c r="T167" s="99"/>
      <c r="U167" s="99"/>
      <c r="V167" s="99"/>
      <c r="W167" s="76"/>
      <c r="X167" s="77"/>
    </row>
    <row r="168" spans="1:24" s="7" customFormat="1" x14ac:dyDescent="0.4">
      <c r="A168" s="17"/>
      <c r="B168" s="6"/>
      <c r="C168" s="8"/>
      <c r="N168" s="99"/>
      <c r="S168" s="99"/>
      <c r="T168" s="99"/>
      <c r="U168" s="99"/>
      <c r="V168" s="99"/>
      <c r="W168" s="76"/>
      <c r="X168" s="77"/>
    </row>
    <row r="169" spans="1:24" s="7" customFormat="1" x14ac:dyDescent="0.4">
      <c r="A169" s="17"/>
      <c r="B169" s="6"/>
      <c r="C169" s="8"/>
      <c r="N169" s="99"/>
      <c r="S169" s="99"/>
      <c r="T169" s="99"/>
      <c r="U169" s="99"/>
      <c r="V169" s="99"/>
      <c r="W169" s="76"/>
      <c r="X169" s="77"/>
    </row>
    <row r="170" spans="1:24" s="7" customFormat="1" x14ac:dyDescent="0.4">
      <c r="A170" s="17"/>
      <c r="B170" s="6"/>
      <c r="C170" s="8"/>
      <c r="N170" s="99"/>
      <c r="S170" s="99"/>
      <c r="T170" s="99"/>
      <c r="U170" s="99"/>
      <c r="V170" s="99"/>
      <c r="W170" s="76"/>
      <c r="X170" s="77"/>
    </row>
    <row r="171" spans="1:24" s="7" customFormat="1" x14ac:dyDescent="0.4">
      <c r="A171" s="17"/>
      <c r="B171" s="6"/>
      <c r="C171" s="8"/>
      <c r="N171" s="99"/>
      <c r="S171" s="99"/>
      <c r="T171" s="99"/>
      <c r="U171" s="99"/>
      <c r="V171" s="99"/>
      <c r="W171" s="76"/>
      <c r="X171" s="77"/>
    </row>
    <row r="172" spans="1:24" s="7" customFormat="1" x14ac:dyDescent="0.4">
      <c r="A172" s="17"/>
      <c r="B172" s="6"/>
      <c r="C172" s="8"/>
      <c r="N172" s="99"/>
      <c r="S172" s="99"/>
      <c r="T172" s="99"/>
      <c r="U172" s="99"/>
      <c r="V172" s="99"/>
      <c r="W172" s="76"/>
      <c r="X172" s="77"/>
    </row>
    <row r="173" spans="1:24" s="7" customFormat="1" x14ac:dyDescent="0.4">
      <c r="A173" s="17"/>
      <c r="B173" s="6"/>
      <c r="C173" s="8"/>
      <c r="N173" s="99"/>
      <c r="S173" s="99"/>
      <c r="T173" s="99"/>
      <c r="U173" s="99"/>
      <c r="V173" s="99"/>
      <c r="W173" s="76"/>
      <c r="X173" s="77"/>
    </row>
    <row r="174" spans="1:24" s="7" customFormat="1" x14ac:dyDescent="0.4">
      <c r="A174" s="17"/>
      <c r="B174" s="6"/>
      <c r="C174" s="8"/>
      <c r="N174" s="99"/>
      <c r="S174" s="99"/>
      <c r="T174" s="99"/>
      <c r="U174" s="99"/>
      <c r="V174" s="99"/>
      <c r="W174" s="76"/>
      <c r="X174" s="77"/>
    </row>
    <row r="175" spans="1:24" s="7" customFormat="1" x14ac:dyDescent="0.4">
      <c r="A175" s="17"/>
      <c r="B175" s="6"/>
      <c r="C175" s="8"/>
      <c r="N175" s="99"/>
      <c r="S175" s="99"/>
      <c r="T175" s="99"/>
      <c r="U175" s="99"/>
      <c r="V175" s="99"/>
      <c r="W175" s="76"/>
      <c r="X175" s="77"/>
    </row>
    <row r="176" spans="1:24" s="7" customFormat="1" x14ac:dyDescent="0.4">
      <c r="A176" s="17"/>
      <c r="B176" s="6"/>
      <c r="C176" s="8"/>
      <c r="N176" s="99"/>
      <c r="S176" s="99"/>
      <c r="T176" s="99"/>
      <c r="U176" s="99"/>
      <c r="V176" s="99"/>
      <c r="W176" s="76"/>
      <c r="X176" s="77"/>
    </row>
    <row r="177" spans="1:24" s="7" customFormat="1" x14ac:dyDescent="0.4">
      <c r="A177" s="17"/>
      <c r="B177" s="6"/>
      <c r="C177" s="8"/>
      <c r="N177" s="99"/>
      <c r="S177" s="99"/>
      <c r="T177" s="99"/>
      <c r="U177" s="99"/>
      <c r="V177" s="99"/>
      <c r="W177" s="76"/>
      <c r="X177" s="77"/>
    </row>
    <row r="178" spans="1:24" s="7" customFormat="1" x14ac:dyDescent="0.4">
      <c r="A178" s="17"/>
      <c r="B178" s="6"/>
      <c r="C178" s="8"/>
      <c r="N178" s="99"/>
      <c r="S178" s="99"/>
      <c r="T178" s="99"/>
      <c r="U178" s="99"/>
      <c r="V178" s="99"/>
      <c r="W178" s="76"/>
      <c r="X178" s="77"/>
    </row>
    <row r="179" spans="1:24" s="7" customFormat="1" x14ac:dyDescent="0.4">
      <c r="A179" s="17"/>
      <c r="B179" s="6"/>
      <c r="C179" s="8"/>
      <c r="N179" s="99"/>
      <c r="S179" s="99"/>
      <c r="T179" s="99"/>
      <c r="U179" s="99"/>
      <c r="V179" s="99"/>
      <c r="W179" s="76"/>
      <c r="X179" s="77"/>
    </row>
    <row r="180" spans="1:24" s="7" customFormat="1" x14ac:dyDescent="0.4">
      <c r="A180" s="17"/>
      <c r="B180" s="6"/>
      <c r="C180" s="8"/>
      <c r="N180" s="99"/>
      <c r="S180" s="99"/>
      <c r="T180" s="99"/>
      <c r="U180" s="99"/>
      <c r="V180" s="99"/>
      <c r="W180" s="76"/>
      <c r="X180" s="77"/>
    </row>
    <row r="181" spans="1:24" s="7" customFormat="1" x14ac:dyDescent="0.4">
      <c r="A181" s="17"/>
      <c r="B181" s="6"/>
      <c r="C181" s="8"/>
      <c r="N181" s="99"/>
      <c r="S181" s="99"/>
      <c r="T181" s="99"/>
      <c r="U181" s="99"/>
      <c r="V181" s="99"/>
      <c r="W181" s="76"/>
      <c r="X181" s="77"/>
    </row>
    <row r="182" spans="1:24" s="7" customFormat="1" x14ac:dyDescent="0.4">
      <c r="A182" s="17"/>
      <c r="B182" s="6"/>
      <c r="C182" s="8"/>
      <c r="N182" s="99"/>
      <c r="S182" s="99"/>
      <c r="T182" s="99"/>
      <c r="U182" s="99"/>
      <c r="V182" s="99"/>
      <c r="W182" s="76"/>
      <c r="X182" s="77"/>
    </row>
    <row r="183" spans="1:24" s="7" customFormat="1" x14ac:dyDescent="0.4">
      <c r="A183" s="17"/>
      <c r="B183" s="6"/>
      <c r="C183" s="8"/>
      <c r="N183" s="99"/>
      <c r="S183" s="99"/>
      <c r="T183" s="99"/>
      <c r="U183" s="99"/>
      <c r="V183" s="99"/>
      <c r="W183" s="76"/>
      <c r="X183" s="77"/>
    </row>
    <row r="184" spans="1:24" s="7" customFormat="1" x14ac:dyDescent="0.4">
      <c r="A184" s="17"/>
      <c r="B184" s="6"/>
      <c r="C184" s="8"/>
      <c r="N184" s="99"/>
      <c r="S184" s="99"/>
      <c r="T184" s="99"/>
      <c r="U184" s="99"/>
      <c r="V184" s="99"/>
      <c r="W184" s="76"/>
      <c r="X184" s="77"/>
    </row>
    <row r="185" spans="1:24" s="7" customFormat="1" x14ac:dyDescent="0.4">
      <c r="A185" s="17"/>
      <c r="B185" s="6"/>
      <c r="C185" s="8"/>
      <c r="N185" s="99"/>
      <c r="S185" s="99"/>
      <c r="T185" s="99"/>
      <c r="U185" s="99"/>
      <c r="V185" s="99"/>
      <c r="W185" s="76"/>
      <c r="X185" s="77"/>
    </row>
    <row r="186" spans="1:24" s="7" customFormat="1" x14ac:dyDescent="0.4">
      <c r="A186" s="17"/>
      <c r="B186" s="6"/>
      <c r="C186" s="8"/>
      <c r="N186" s="99"/>
      <c r="S186" s="99"/>
      <c r="T186" s="99"/>
      <c r="U186" s="99"/>
      <c r="V186" s="99"/>
      <c r="W186" s="76"/>
      <c r="X186" s="77"/>
    </row>
    <row r="187" spans="1:24" s="7" customFormat="1" x14ac:dyDescent="0.4">
      <c r="A187" s="17"/>
      <c r="B187" s="6"/>
      <c r="C187" s="8"/>
      <c r="N187" s="99"/>
      <c r="S187" s="99"/>
      <c r="T187" s="99"/>
      <c r="U187" s="99"/>
      <c r="V187" s="99"/>
      <c r="W187" s="76"/>
      <c r="X187" s="77"/>
    </row>
    <row r="188" spans="1:24" s="7" customFormat="1" x14ac:dyDescent="0.4">
      <c r="A188" s="17"/>
      <c r="B188" s="6"/>
      <c r="C188" s="8"/>
      <c r="N188" s="99"/>
      <c r="S188" s="99"/>
      <c r="T188" s="99"/>
      <c r="U188" s="99"/>
      <c r="V188" s="99"/>
      <c r="W188" s="76"/>
      <c r="X188" s="77"/>
    </row>
    <row r="189" spans="1:24" s="7" customFormat="1" x14ac:dyDescent="0.4">
      <c r="A189" s="17"/>
      <c r="B189" s="6"/>
      <c r="C189" s="8"/>
      <c r="N189" s="99"/>
      <c r="S189" s="99"/>
      <c r="T189" s="99"/>
      <c r="U189" s="99"/>
      <c r="V189" s="99"/>
      <c r="W189" s="76"/>
      <c r="X189" s="77"/>
    </row>
    <row r="190" spans="1:24" s="7" customFormat="1" x14ac:dyDescent="0.4">
      <c r="A190" s="17"/>
      <c r="B190" s="6"/>
      <c r="C190" s="8"/>
      <c r="N190" s="99"/>
      <c r="S190" s="99"/>
      <c r="T190" s="99"/>
      <c r="U190" s="99"/>
      <c r="V190" s="99"/>
      <c r="W190" s="76"/>
      <c r="X190" s="77"/>
    </row>
    <row r="191" spans="1:24" s="7" customFormat="1" x14ac:dyDescent="0.4">
      <c r="A191" s="17"/>
      <c r="B191" s="6"/>
      <c r="C191" s="8"/>
      <c r="N191" s="99"/>
      <c r="S191" s="99"/>
      <c r="T191" s="99"/>
      <c r="U191" s="99"/>
      <c r="V191" s="99"/>
      <c r="W191" s="76"/>
      <c r="X191" s="77"/>
    </row>
    <row r="192" spans="1:24" s="7" customFormat="1" x14ac:dyDescent="0.4">
      <c r="A192" s="17"/>
      <c r="B192" s="6"/>
      <c r="C192" s="8"/>
      <c r="N192" s="99"/>
      <c r="S192" s="99"/>
      <c r="T192" s="99"/>
      <c r="U192" s="99"/>
      <c r="V192" s="99"/>
      <c r="W192" s="76"/>
      <c r="X192" s="77"/>
    </row>
    <row r="193" spans="1:24" s="7" customFormat="1" x14ac:dyDescent="0.4">
      <c r="A193" s="17"/>
      <c r="B193" s="6"/>
      <c r="C193" s="8"/>
      <c r="N193" s="99"/>
      <c r="S193" s="99"/>
      <c r="T193" s="99"/>
      <c r="U193" s="99"/>
      <c r="V193" s="99"/>
      <c r="W193" s="76"/>
      <c r="X193" s="77"/>
    </row>
    <row r="194" spans="1:24" s="7" customFormat="1" x14ac:dyDescent="0.4">
      <c r="A194" s="17"/>
      <c r="B194" s="6"/>
      <c r="C194" s="8"/>
      <c r="N194" s="99"/>
      <c r="S194" s="99"/>
      <c r="T194" s="99"/>
      <c r="U194" s="99"/>
      <c r="V194" s="99"/>
      <c r="W194" s="76"/>
      <c r="X194" s="77"/>
    </row>
    <row r="195" spans="1:24" s="7" customFormat="1" x14ac:dyDescent="0.4">
      <c r="A195" s="17"/>
      <c r="B195" s="6"/>
      <c r="C195" s="8"/>
      <c r="N195" s="99"/>
      <c r="S195" s="99"/>
      <c r="T195" s="99"/>
      <c r="U195" s="99"/>
      <c r="V195" s="99"/>
      <c r="W195" s="76"/>
      <c r="X195" s="77"/>
    </row>
    <row r="196" spans="1:24" s="7" customFormat="1" x14ac:dyDescent="0.4">
      <c r="A196" s="17"/>
      <c r="B196" s="6"/>
      <c r="C196" s="8"/>
      <c r="N196" s="99"/>
      <c r="S196" s="99"/>
      <c r="T196" s="99"/>
      <c r="U196" s="99"/>
      <c r="V196" s="99"/>
      <c r="W196" s="76"/>
      <c r="X196" s="77"/>
    </row>
    <row r="197" spans="1:24" s="7" customFormat="1" x14ac:dyDescent="0.4">
      <c r="A197" s="17"/>
      <c r="B197" s="6"/>
      <c r="C197" s="8"/>
      <c r="N197" s="99"/>
      <c r="S197" s="99"/>
      <c r="T197" s="99"/>
      <c r="U197" s="99"/>
      <c r="V197" s="99"/>
      <c r="W197" s="76"/>
      <c r="X197" s="77"/>
    </row>
  </sheetData>
  <autoFilter ref="A1:X67">
    <filterColumn colId="1"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autoFilter>
  <mergeCells count="10">
    <mergeCell ref="W1:W2"/>
    <mergeCell ref="X1:X2"/>
    <mergeCell ref="A1:A3"/>
    <mergeCell ref="B1:C3"/>
    <mergeCell ref="D1:V1"/>
    <mergeCell ref="D2:E2"/>
    <mergeCell ref="F2:L2"/>
    <mergeCell ref="M2:N2"/>
    <mergeCell ref="O2:P2"/>
    <mergeCell ref="R2:V2"/>
  </mergeCells>
  <conditionalFormatting sqref="B65:B66">
    <cfRule type="duplicateValues" dxfId="401" priority="269"/>
  </conditionalFormatting>
  <conditionalFormatting sqref="B63">
    <cfRule type="duplicateValues" dxfId="400" priority="266"/>
  </conditionalFormatting>
  <conditionalFormatting sqref="B63">
    <cfRule type="duplicateValues" dxfId="399" priority="267"/>
  </conditionalFormatting>
  <conditionalFormatting sqref="B1">
    <cfRule type="duplicateValues" dxfId="398" priority="270"/>
  </conditionalFormatting>
  <conditionalFormatting sqref="F12:K25 F54:K57 F30:K33 F7:K7 F39:K47 F51:K51 F35:K37 F9:K10 F60:K61 F63:K63 F65:K66">
    <cfRule type="cellIs" dxfId="397" priority="260" operator="equal">
      <formula>"5 : très fort"</formula>
    </cfRule>
    <cfRule type="cellIs" dxfId="396" priority="261" operator="equal">
      <formula>"4 : fort"</formula>
    </cfRule>
    <cfRule type="cellIs" dxfId="395" priority="262" operator="equal">
      <formula>"3 : moyen"</formula>
    </cfRule>
    <cfRule type="cellIs" dxfId="394" priority="264" operator="equal">
      <formula>"2 : faible"</formula>
    </cfRule>
    <cfRule type="cellIs" dxfId="393" priority="265" operator="equal">
      <formula>"1 : très faible ou nulle"</formula>
    </cfRule>
  </conditionalFormatting>
  <conditionalFormatting sqref="G65">
    <cfRule type="cellIs" dxfId="392" priority="263" operator="equal">
      <formula>"3 : moyen"</formula>
    </cfRule>
  </conditionalFormatting>
  <conditionalFormatting sqref="O20:O31 R20:R31 O33 R33 O39 O41:O44 R41:R44 R46 O46 O61 R61 M61 M66 R9:R18 R39 O51 R51 O65:O66 R66 R5:R7 M5:M33 O5:O18 M39:M47 M51 M35:M37 R35:R36 O35:O36 M54:M57 R54:R57 O54:O57">
    <cfRule type="cellIs" dxfId="391" priority="257" operator="equal">
      <formula>"Dégradation"</formula>
    </cfRule>
    <cfRule type="cellIs" dxfId="390" priority="258" operator="equal">
      <formula>"Stabilité"</formula>
    </cfRule>
    <cfRule type="cellIs" dxfId="389" priority="259" operator="equal">
      <formula>"Amélioration"</formula>
    </cfRule>
  </conditionalFormatting>
  <conditionalFormatting sqref="D17:D26 D29 D31 D36:D37 D46:D47 D68:D1048576 D1:D3 D5:D14 D39:D43 D51 D54:D57 D60:D61 D63 D65:D66">
    <cfRule type="cellIs" dxfId="388" priority="256" operator="equal">
      <formula>"oui"</formula>
    </cfRule>
  </conditionalFormatting>
  <conditionalFormatting sqref="F11:K11">
    <cfRule type="cellIs" dxfId="387" priority="251" operator="equal">
      <formula>"5 : très fort"</formula>
    </cfRule>
    <cfRule type="cellIs" dxfId="386" priority="252" operator="equal">
      <formula>"4 : fort"</formula>
    </cfRule>
    <cfRule type="cellIs" dxfId="385" priority="253" operator="equal">
      <formula>"3 : moyen"</formula>
    </cfRule>
    <cfRule type="cellIs" dxfId="384" priority="254" operator="equal">
      <formula>"2 : faible"</formula>
    </cfRule>
    <cfRule type="cellIs" dxfId="383" priority="255" operator="equal">
      <formula>"1 : très faible ou nulle"</formula>
    </cfRule>
  </conditionalFormatting>
  <conditionalFormatting sqref="D15">
    <cfRule type="cellIs" dxfId="382" priority="250" operator="equal">
      <formula>"oui"</formula>
    </cfRule>
  </conditionalFormatting>
  <conditionalFormatting sqref="D16">
    <cfRule type="cellIs" dxfId="381" priority="249" operator="equal">
      <formula>"oui"</formula>
    </cfRule>
  </conditionalFormatting>
  <conditionalFormatting sqref="O19 R19">
    <cfRule type="cellIs" dxfId="380" priority="246" operator="equal">
      <formula>"Dégradation"</formula>
    </cfRule>
    <cfRule type="cellIs" dxfId="379" priority="247" operator="equal">
      <formula>"Stabilité"</formula>
    </cfRule>
    <cfRule type="cellIs" dxfId="378" priority="248" operator="equal">
      <formula>"Amélioration"</formula>
    </cfRule>
  </conditionalFormatting>
  <conditionalFormatting sqref="F26:K28">
    <cfRule type="cellIs" dxfId="377" priority="241" operator="equal">
      <formula>"5 : très fort"</formula>
    </cfRule>
    <cfRule type="cellIs" dxfId="376" priority="242" operator="equal">
      <formula>"4 : fort"</formula>
    </cfRule>
    <cfRule type="cellIs" dxfId="375" priority="243" operator="equal">
      <formula>"3 : moyen"</formula>
    </cfRule>
    <cfRule type="cellIs" dxfId="374" priority="244" operator="equal">
      <formula>"2 : faible"</formula>
    </cfRule>
    <cfRule type="cellIs" dxfId="373" priority="245" operator="equal">
      <formula>"1 : très faible ou nulle"</formula>
    </cfRule>
  </conditionalFormatting>
  <conditionalFormatting sqref="D27:D28">
    <cfRule type="cellIs" dxfId="372" priority="240" operator="equal">
      <formula>"oui"</formula>
    </cfRule>
  </conditionalFormatting>
  <conditionalFormatting sqref="F29:K29">
    <cfRule type="cellIs" dxfId="371" priority="235" operator="equal">
      <formula>"5 : très fort"</formula>
    </cfRule>
    <cfRule type="cellIs" dxfId="370" priority="236" operator="equal">
      <formula>"4 : fort"</formula>
    </cfRule>
    <cfRule type="cellIs" dxfId="369" priority="237" operator="equal">
      <formula>"3 : moyen"</formula>
    </cfRule>
    <cfRule type="cellIs" dxfId="368" priority="238" operator="equal">
      <formula>"2 : faible"</formula>
    </cfRule>
    <cfRule type="cellIs" dxfId="367" priority="239" operator="equal">
      <formula>"1 : très faible ou nulle"</formula>
    </cfRule>
  </conditionalFormatting>
  <conditionalFormatting sqref="D30">
    <cfRule type="cellIs" dxfId="366" priority="234" operator="equal">
      <formula>"oui"</formula>
    </cfRule>
  </conditionalFormatting>
  <conditionalFormatting sqref="D32:D33 D35">
    <cfRule type="cellIs" dxfId="365" priority="233" operator="equal">
      <formula>"oui"</formula>
    </cfRule>
  </conditionalFormatting>
  <conditionalFormatting sqref="O32">
    <cfRule type="cellIs" dxfId="364" priority="230" operator="equal">
      <formula>"Dégradation"</formula>
    </cfRule>
    <cfRule type="cellIs" dxfId="363" priority="231" operator="equal">
      <formula>"Stabilité"</formula>
    </cfRule>
    <cfRule type="cellIs" dxfId="362" priority="232" operator="equal">
      <formula>"Amélioration"</formula>
    </cfRule>
  </conditionalFormatting>
  <conditionalFormatting sqref="R32">
    <cfRule type="cellIs" dxfId="361" priority="227" operator="equal">
      <formula>"Dégradation"</formula>
    </cfRule>
    <cfRule type="cellIs" dxfId="360" priority="228" operator="equal">
      <formula>"Stabilité"</formula>
    </cfRule>
    <cfRule type="cellIs" dxfId="359" priority="229" operator="equal">
      <formula>"Amélioration"</formula>
    </cfRule>
  </conditionalFormatting>
  <conditionalFormatting sqref="O37">
    <cfRule type="cellIs" dxfId="358" priority="224" operator="equal">
      <formula>"Dégradation"</formula>
    </cfRule>
    <cfRule type="cellIs" dxfId="357" priority="225" operator="equal">
      <formula>"Stabilité"</formula>
    </cfRule>
    <cfRule type="cellIs" dxfId="356" priority="226" operator="equal">
      <formula>"Amélioration"</formula>
    </cfRule>
  </conditionalFormatting>
  <conditionalFormatting sqref="O40 R40">
    <cfRule type="cellIs" dxfId="355" priority="221" operator="equal">
      <formula>"Dégradation"</formula>
    </cfRule>
    <cfRule type="cellIs" dxfId="354" priority="222" operator="equal">
      <formula>"Stabilité"</formula>
    </cfRule>
    <cfRule type="cellIs" dxfId="353" priority="223" operator="equal">
      <formula>"Amélioration"</formula>
    </cfRule>
  </conditionalFormatting>
  <conditionalFormatting sqref="D44:D45">
    <cfRule type="cellIs" dxfId="352" priority="220" operator="equal">
      <formula>"oui"</formula>
    </cfRule>
  </conditionalFormatting>
  <conditionalFormatting sqref="O45 R45">
    <cfRule type="cellIs" dxfId="351" priority="217" operator="equal">
      <formula>"Dégradation"</formula>
    </cfRule>
    <cfRule type="cellIs" dxfId="350" priority="218" operator="equal">
      <formula>"Stabilité"</formula>
    </cfRule>
    <cfRule type="cellIs" dxfId="349" priority="219" operator="equal">
      <formula>"Amélioration"</formula>
    </cfRule>
  </conditionalFormatting>
  <conditionalFormatting sqref="O60 R60">
    <cfRule type="cellIs" dxfId="348" priority="214" operator="equal">
      <formula>"Dégradation"</formula>
    </cfRule>
    <cfRule type="cellIs" dxfId="347" priority="215" operator="equal">
      <formula>"Stabilité"</formula>
    </cfRule>
    <cfRule type="cellIs" dxfId="346" priority="216" operator="equal">
      <formula>"Amélioration"</formula>
    </cfRule>
  </conditionalFormatting>
  <conditionalFormatting sqref="O63 M63 R63">
    <cfRule type="cellIs" dxfId="345" priority="211" operator="equal">
      <formula>"Dégradation"</formula>
    </cfRule>
    <cfRule type="cellIs" dxfId="344" priority="212" operator="equal">
      <formula>"Stabilité"</formula>
    </cfRule>
    <cfRule type="cellIs" dxfId="343" priority="213" operator="equal">
      <formula>"Amélioration"</formula>
    </cfRule>
  </conditionalFormatting>
  <conditionalFormatting sqref="R8">
    <cfRule type="cellIs" dxfId="342" priority="203" operator="equal">
      <formula>"Dégradation"</formula>
    </cfRule>
    <cfRule type="cellIs" dxfId="341" priority="204" operator="equal">
      <formula>"Stabilité"</formula>
    </cfRule>
    <cfRule type="cellIs" dxfId="340" priority="205" operator="equal">
      <formula>"Amélioration"</formula>
    </cfRule>
  </conditionalFormatting>
  <conditionalFormatting sqref="R37">
    <cfRule type="cellIs" dxfId="339" priority="200" operator="equal">
      <formula>"Dégradation"</formula>
    </cfRule>
    <cfRule type="cellIs" dxfId="338" priority="201" operator="equal">
      <formula>"Stabilité"</formula>
    </cfRule>
    <cfRule type="cellIs" dxfId="337" priority="202" operator="equal">
      <formula>"Amélioration"</formula>
    </cfRule>
  </conditionalFormatting>
  <conditionalFormatting sqref="O47">
    <cfRule type="cellIs" dxfId="336" priority="197" operator="equal">
      <formula>"Dégradation"</formula>
    </cfRule>
    <cfRule type="cellIs" dxfId="335" priority="198" operator="equal">
      <formula>"Stabilité"</formula>
    </cfRule>
    <cfRule type="cellIs" dxfId="334" priority="199" operator="equal">
      <formula>"Amélioration"</formula>
    </cfRule>
  </conditionalFormatting>
  <conditionalFormatting sqref="R47">
    <cfRule type="cellIs" dxfId="333" priority="188" operator="equal">
      <formula>"Dégradation"</formula>
    </cfRule>
    <cfRule type="cellIs" dxfId="332" priority="189" operator="equal">
      <formula>"Stabilité"</formula>
    </cfRule>
    <cfRule type="cellIs" dxfId="331" priority="190" operator="equal">
      <formula>"Amélioration"</formula>
    </cfRule>
  </conditionalFormatting>
  <conditionalFormatting sqref="M60">
    <cfRule type="cellIs" dxfId="330" priority="185" operator="equal">
      <formula>"Dégradation"</formula>
    </cfRule>
    <cfRule type="cellIs" dxfId="329" priority="186" operator="equal">
      <formula>"Stabilité"</formula>
    </cfRule>
    <cfRule type="cellIs" dxfId="328" priority="187" operator="equal">
      <formula>"Amélioration"</formula>
    </cfRule>
  </conditionalFormatting>
  <conditionalFormatting sqref="M65">
    <cfRule type="cellIs" dxfId="327" priority="182" operator="equal">
      <formula>"Dégradation"</formula>
    </cfRule>
    <cfRule type="cellIs" dxfId="326" priority="183" operator="equal">
      <formula>"Stabilité"</formula>
    </cfRule>
    <cfRule type="cellIs" dxfId="325" priority="184" operator="equal">
      <formula>"Amélioration"</formula>
    </cfRule>
  </conditionalFormatting>
  <conditionalFormatting sqref="R65">
    <cfRule type="cellIs" dxfId="324" priority="179" operator="equal">
      <formula>"Dégradation"</formula>
    </cfRule>
    <cfRule type="cellIs" dxfId="323" priority="180" operator="equal">
      <formula>"Stabilité"</formula>
    </cfRule>
    <cfRule type="cellIs" dxfId="322" priority="181" operator="equal">
      <formula>"Amélioration"</formula>
    </cfRule>
  </conditionalFormatting>
  <conditionalFormatting sqref="B65:B66 B5:B33 B39:B47 B51 B35:B37 B54:B57 B60:B61">
    <cfRule type="duplicateValues" dxfId="321" priority="696"/>
  </conditionalFormatting>
  <conditionalFormatting sqref="R4 M4 O4">
    <cfRule type="cellIs" dxfId="320" priority="159" operator="equal">
      <formula>"Dégradation"</formula>
    </cfRule>
    <cfRule type="cellIs" dxfId="319" priority="160" operator="equal">
      <formula>"Stabilité"</formula>
    </cfRule>
    <cfRule type="cellIs" dxfId="318" priority="161" operator="equal">
      <formula>"Amélioration"</formula>
    </cfRule>
  </conditionalFormatting>
  <conditionalFormatting sqref="D4">
    <cfRule type="cellIs" dxfId="317" priority="158" operator="equal">
      <formula>"oui"</formula>
    </cfRule>
  </conditionalFormatting>
  <conditionalFormatting sqref="B4">
    <cfRule type="duplicateValues" dxfId="316" priority="167"/>
  </conditionalFormatting>
  <conditionalFormatting sqref="F4:K6">
    <cfRule type="cellIs" dxfId="315" priority="153" operator="equal">
      <formula>"5 : très fort"</formula>
    </cfRule>
    <cfRule type="cellIs" dxfId="314" priority="154" operator="equal">
      <formula>"4 : fort"</formula>
    </cfRule>
    <cfRule type="cellIs" dxfId="313" priority="155" operator="equal">
      <formula>"3 : moyen"</formula>
    </cfRule>
    <cfRule type="cellIs" dxfId="312" priority="156" operator="equal">
      <formula>"2 : faible"</formula>
    </cfRule>
    <cfRule type="cellIs" dxfId="311" priority="157" operator="equal">
      <formula>"1 : très faible ou nulle"</formula>
    </cfRule>
  </conditionalFormatting>
  <conditionalFormatting sqref="F38:K38">
    <cfRule type="cellIs" dxfId="310" priority="147" operator="equal">
      <formula>"5 : très fort"</formula>
    </cfRule>
    <cfRule type="cellIs" dxfId="309" priority="148" operator="equal">
      <formula>"4 : fort"</formula>
    </cfRule>
    <cfRule type="cellIs" dxfId="308" priority="149" operator="equal">
      <formula>"3 : moyen"</formula>
    </cfRule>
    <cfRule type="cellIs" dxfId="307" priority="150" operator="equal">
      <formula>"2 : faible"</formula>
    </cfRule>
    <cfRule type="cellIs" dxfId="306" priority="151" operator="equal">
      <formula>"1 : très faible ou nulle"</formula>
    </cfRule>
  </conditionalFormatting>
  <conditionalFormatting sqref="M38">
    <cfRule type="cellIs" dxfId="305" priority="144" operator="equal">
      <formula>"Dégradation"</formula>
    </cfRule>
    <cfRule type="cellIs" dxfId="304" priority="145" operator="equal">
      <formula>"Stabilité"</formula>
    </cfRule>
    <cfRule type="cellIs" dxfId="303" priority="146" operator="equal">
      <formula>"Amélioration"</formula>
    </cfRule>
  </conditionalFormatting>
  <conditionalFormatting sqref="D38">
    <cfRule type="cellIs" dxfId="302" priority="143" operator="equal">
      <formula>"oui"</formula>
    </cfRule>
  </conditionalFormatting>
  <conditionalFormatting sqref="O38">
    <cfRule type="cellIs" dxfId="301" priority="140" operator="equal">
      <formula>"Dégradation"</formula>
    </cfRule>
    <cfRule type="cellIs" dxfId="300" priority="141" operator="equal">
      <formula>"Stabilité"</formula>
    </cfRule>
    <cfRule type="cellIs" dxfId="299" priority="142" operator="equal">
      <formula>"Amélioration"</formula>
    </cfRule>
  </conditionalFormatting>
  <conditionalFormatting sqref="R38">
    <cfRule type="cellIs" dxfId="298" priority="137" operator="equal">
      <formula>"Dégradation"</formula>
    </cfRule>
    <cfRule type="cellIs" dxfId="297" priority="138" operator="equal">
      <formula>"Stabilité"</formula>
    </cfRule>
    <cfRule type="cellIs" dxfId="296" priority="139" operator="equal">
      <formula>"Amélioration"</formula>
    </cfRule>
  </conditionalFormatting>
  <conditionalFormatting sqref="B38">
    <cfRule type="duplicateValues" dxfId="295" priority="152"/>
  </conditionalFormatting>
  <conditionalFormatting sqref="F48:K49">
    <cfRule type="cellIs" dxfId="294" priority="131" operator="equal">
      <formula>"5 : très fort"</formula>
    </cfRule>
    <cfRule type="cellIs" dxfId="293" priority="132" operator="equal">
      <formula>"4 : fort"</formula>
    </cfRule>
    <cfRule type="cellIs" dxfId="292" priority="133" operator="equal">
      <formula>"3 : moyen"</formula>
    </cfRule>
    <cfRule type="cellIs" dxfId="291" priority="134" operator="equal">
      <formula>"2 : faible"</formula>
    </cfRule>
    <cfRule type="cellIs" dxfId="290" priority="135" operator="equal">
      <formula>"1 : très faible ou nulle"</formula>
    </cfRule>
  </conditionalFormatting>
  <conditionalFormatting sqref="M48:M49">
    <cfRule type="cellIs" dxfId="289" priority="128" operator="equal">
      <formula>"Dégradation"</formula>
    </cfRule>
    <cfRule type="cellIs" dxfId="288" priority="129" operator="equal">
      <formula>"Stabilité"</formula>
    </cfRule>
    <cfRule type="cellIs" dxfId="287" priority="130" operator="equal">
      <formula>"Amélioration"</formula>
    </cfRule>
  </conditionalFormatting>
  <conditionalFormatting sqref="D48:D49">
    <cfRule type="cellIs" dxfId="286" priority="127" operator="equal">
      <formula>"oui"</formula>
    </cfRule>
  </conditionalFormatting>
  <conditionalFormatting sqref="O48:O49">
    <cfRule type="cellIs" dxfId="285" priority="124" operator="equal">
      <formula>"Dégradation"</formula>
    </cfRule>
    <cfRule type="cellIs" dxfId="284" priority="125" operator="equal">
      <formula>"Stabilité"</formula>
    </cfRule>
    <cfRule type="cellIs" dxfId="283" priority="126" operator="equal">
      <formula>"Amélioration"</formula>
    </cfRule>
  </conditionalFormatting>
  <conditionalFormatting sqref="R48:R49">
    <cfRule type="cellIs" dxfId="282" priority="121" operator="equal">
      <formula>"Dégradation"</formula>
    </cfRule>
    <cfRule type="cellIs" dxfId="281" priority="122" operator="equal">
      <formula>"Stabilité"</formula>
    </cfRule>
    <cfRule type="cellIs" dxfId="280" priority="123" operator="equal">
      <formula>"Amélioration"</formula>
    </cfRule>
  </conditionalFormatting>
  <conditionalFormatting sqref="B48:B49">
    <cfRule type="duplicateValues" dxfId="279" priority="136"/>
  </conditionalFormatting>
  <conditionalFormatting sqref="F50:K50">
    <cfRule type="cellIs" dxfId="278" priority="115" operator="equal">
      <formula>"5 : très fort"</formula>
    </cfRule>
    <cfRule type="cellIs" dxfId="277" priority="116" operator="equal">
      <formula>"4 : fort"</formula>
    </cfRule>
    <cfRule type="cellIs" dxfId="276" priority="117" operator="equal">
      <formula>"3 : moyen"</formula>
    </cfRule>
    <cfRule type="cellIs" dxfId="275" priority="118" operator="equal">
      <formula>"2 : faible"</formula>
    </cfRule>
    <cfRule type="cellIs" dxfId="274" priority="119" operator="equal">
      <formula>"1 : très faible ou nulle"</formula>
    </cfRule>
  </conditionalFormatting>
  <conditionalFormatting sqref="M50">
    <cfRule type="cellIs" dxfId="273" priority="112" operator="equal">
      <formula>"Dégradation"</formula>
    </cfRule>
    <cfRule type="cellIs" dxfId="272" priority="113" operator="equal">
      <formula>"Stabilité"</formula>
    </cfRule>
    <cfRule type="cellIs" dxfId="271" priority="114" operator="equal">
      <formula>"Amélioration"</formula>
    </cfRule>
  </conditionalFormatting>
  <conditionalFormatting sqref="D50">
    <cfRule type="cellIs" dxfId="270" priority="111" operator="equal">
      <formula>"oui"</formula>
    </cfRule>
  </conditionalFormatting>
  <conditionalFormatting sqref="O50">
    <cfRule type="cellIs" dxfId="269" priority="108" operator="equal">
      <formula>"Dégradation"</formula>
    </cfRule>
    <cfRule type="cellIs" dxfId="268" priority="109" operator="equal">
      <formula>"Stabilité"</formula>
    </cfRule>
    <cfRule type="cellIs" dxfId="267" priority="110" operator="equal">
      <formula>"Amélioration"</formula>
    </cfRule>
  </conditionalFormatting>
  <conditionalFormatting sqref="R50">
    <cfRule type="cellIs" dxfId="266" priority="105" operator="equal">
      <formula>"Dégradation"</formula>
    </cfRule>
    <cfRule type="cellIs" dxfId="265" priority="106" operator="equal">
      <formula>"Stabilité"</formula>
    </cfRule>
    <cfRule type="cellIs" dxfId="264" priority="107" operator="equal">
      <formula>"Amélioration"</formula>
    </cfRule>
  </conditionalFormatting>
  <conditionalFormatting sqref="B50">
    <cfRule type="duplicateValues" dxfId="263" priority="120"/>
  </conditionalFormatting>
  <conditionalFormatting sqref="F8:K8">
    <cfRule type="cellIs" dxfId="262" priority="95" operator="equal">
      <formula>"5 : très fort"</formula>
    </cfRule>
    <cfRule type="cellIs" dxfId="261" priority="96" operator="equal">
      <formula>"4 : fort"</formula>
    </cfRule>
    <cfRule type="cellIs" dxfId="260" priority="97" operator="equal">
      <formula>"3 : moyen"</formula>
    </cfRule>
    <cfRule type="cellIs" dxfId="259" priority="98" operator="equal">
      <formula>"2 : faible"</formula>
    </cfRule>
    <cfRule type="cellIs" dxfId="258" priority="99" operator="equal">
      <formula>"1 : très faible ou nulle"</formula>
    </cfRule>
  </conditionalFormatting>
  <conditionalFormatting sqref="F34:K34">
    <cfRule type="cellIs" dxfId="257" priority="89" operator="equal">
      <formula>"5 : très fort"</formula>
    </cfRule>
    <cfRule type="cellIs" dxfId="256" priority="90" operator="equal">
      <formula>"4 : fort"</formula>
    </cfRule>
    <cfRule type="cellIs" dxfId="255" priority="91" operator="equal">
      <formula>"3 : moyen"</formula>
    </cfRule>
    <cfRule type="cellIs" dxfId="254" priority="92" operator="equal">
      <formula>"2 : faible"</formula>
    </cfRule>
    <cfRule type="cellIs" dxfId="253" priority="93" operator="equal">
      <formula>"1 : très faible ou nulle"</formula>
    </cfRule>
  </conditionalFormatting>
  <conditionalFormatting sqref="M34 R34 O34">
    <cfRule type="cellIs" dxfId="252" priority="86" operator="equal">
      <formula>"Dégradation"</formula>
    </cfRule>
    <cfRule type="cellIs" dxfId="251" priority="87" operator="equal">
      <formula>"Stabilité"</formula>
    </cfRule>
    <cfRule type="cellIs" dxfId="250" priority="88" operator="equal">
      <formula>"Amélioration"</formula>
    </cfRule>
  </conditionalFormatting>
  <conditionalFormatting sqref="D34">
    <cfRule type="cellIs" dxfId="249" priority="85" operator="equal">
      <formula>"oui"</formula>
    </cfRule>
  </conditionalFormatting>
  <conditionalFormatting sqref="B34">
    <cfRule type="duplicateValues" dxfId="248" priority="94"/>
  </conditionalFormatting>
  <conditionalFormatting sqref="F52:K52">
    <cfRule type="cellIs" dxfId="247" priority="79" operator="equal">
      <formula>"5 : très fort"</formula>
    </cfRule>
    <cfRule type="cellIs" dxfId="246" priority="80" operator="equal">
      <formula>"4 : fort"</formula>
    </cfRule>
    <cfRule type="cellIs" dxfId="245" priority="81" operator="equal">
      <formula>"3 : moyen"</formula>
    </cfRule>
    <cfRule type="cellIs" dxfId="244" priority="82" operator="equal">
      <formula>"2 : faible"</formula>
    </cfRule>
    <cfRule type="cellIs" dxfId="243" priority="83" operator="equal">
      <formula>"1 : très faible ou nulle"</formula>
    </cfRule>
  </conditionalFormatting>
  <conditionalFormatting sqref="O52 R52 M52">
    <cfRule type="cellIs" dxfId="242" priority="76" operator="equal">
      <formula>"Dégradation"</formula>
    </cfRule>
    <cfRule type="cellIs" dxfId="241" priority="77" operator="equal">
      <formula>"Stabilité"</formula>
    </cfRule>
    <cfRule type="cellIs" dxfId="240" priority="78" operator="equal">
      <formula>"Amélioration"</formula>
    </cfRule>
  </conditionalFormatting>
  <conditionalFormatting sqref="D52">
    <cfRule type="cellIs" dxfId="239" priority="75" operator="equal">
      <formula>"oui"</formula>
    </cfRule>
  </conditionalFormatting>
  <conditionalFormatting sqref="B52">
    <cfRule type="duplicateValues" dxfId="238" priority="84"/>
  </conditionalFormatting>
  <conditionalFormatting sqref="F53:K53">
    <cfRule type="cellIs" dxfId="237" priority="69" operator="equal">
      <formula>"5 : très fort"</formula>
    </cfRule>
    <cfRule type="cellIs" dxfId="236" priority="70" operator="equal">
      <formula>"4 : fort"</formula>
    </cfRule>
    <cfRule type="cellIs" dxfId="235" priority="71" operator="equal">
      <formula>"3 : moyen"</formula>
    </cfRule>
    <cfRule type="cellIs" dxfId="234" priority="72" operator="equal">
      <formula>"2 : faible"</formula>
    </cfRule>
    <cfRule type="cellIs" dxfId="233" priority="73" operator="equal">
      <formula>"1 : très faible ou nulle"</formula>
    </cfRule>
  </conditionalFormatting>
  <conditionalFormatting sqref="O53 R53 M53">
    <cfRule type="cellIs" dxfId="232" priority="66" operator="equal">
      <formula>"Dégradation"</formula>
    </cfRule>
    <cfRule type="cellIs" dxfId="231" priority="67" operator="equal">
      <formula>"Stabilité"</formula>
    </cfRule>
    <cfRule type="cellIs" dxfId="230" priority="68" operator="equal">
      <formula>"Amélioration"</formula>
    </cfRule>
  </conditionalFormatting>
  <conditionalFormatting sqref="D53">
    <cfRule type="cellIs" dxfId="229" priority="65" operator="equal">
      <formula>"oui"</formula>
    </cfRule>
  </conditionalFormatting>
  <conditionalFormatting sqref="B53">
    <cfRule type="duplicateValues" dxfId="228" priority="74"/>
  </conditionalFormatting>
  <conditionalFormatting sqref="F58:K58">
    <cfRule type="cellIs" dxfId="227" priority="59" operator="equal">
      <formula>"5 : très fort"</formula>
    </cfRule>
    <cfRule type="cellIs" dxfId="226" priority="60" operator="equal">
      <formula>"4 : fort"</formula>
    </cfRule>
    <cfRule type="cellIs" dxfId="225" priority="61" operator="equal">
      <formula>"3 : moyen"</formula>
    </cfRule>
    <cfRule type="cellIs" dxfId="224" priority="62" operator="equal">
      <formula>"2 : faible"</formula>
    </cfRule>
    <cfRule type="cellIs" dxfId="223" priority="63" operator="equal">
      <formula>"1 : très faible ou nulle"</formula>
    </cfRule>
  </conditionalFormatting>
  <conditionalFormatting sqref="D58:D59">
    <cfRule type="cellIs" dxfId="222" priority="58" operator="equal">
      <formula>"oui"</formula>
    </cfRule>
  </conditionalFormatting>
  <conditionalFormatting sqref="O58:O59 R58:R59">
    <cfRule type="cellIs" dxfId="221" priority="55" operator="equal">
      <formula>"Dégradation"</formula>
    </cfRule>
    <cfRule type="cellIs" dxfId="220" priority="56" operator="equal">
      <formula>"Stabilité"</formula>
    </cfRule>
    <cfRule type="cellIs" dxfId="219" priority="57" operator="equal">
      <formula>"Amélioration"</formula>
    </cfRule>
  </conditionalFormatting>
  <conditionalFormatting sqref="M58">
    <cfRule type="cellIs" dxfId="218" priority="52" operator="equal">
      <formula>"Dégradation"</formula>
    </cfRule>
    <cfRule type="cellIs" dxfId="217" priority="53" operator="equal">
      <formula>"Stabilité"</formula>
    </cfRule>
    <cfRule type="cellIs" dxfId="216" priority="54" operator="equal">
      <formula>"Amélioration"</formula>
    </cfRule>
  </conditionalFormatting>
  <conditionalFormatting sqref="B58:B59">
    <cfRule type="duplicateValues" dxfId="215" priority="64"/>
  </conditionalFormatting>
  <conditionalFormatting sqref="F59:K59">
    <cfRule type="cellIs" dxfId="214" priority="47" operator="equal">
      <formula>"5 : très fort"</formula>
    </cfRule>
    <cfRule type="cellIs" dxfId="213" priority="48" operator="equal">
      <formula>"4 : fort"</formula>
    </cfRule>
    <cfRule type="cellIs" dxfId="212" priority="49" operator="equal">
      <formula>"3 : moyen"</formula>
    </cfRule>
    <cfRule type="cellIs" dxfId="211" priority="50" operator="equal">
      <formula>"2 : faible"</formula>
    </cfRule>
    <cfRule type="cellIs" dxfId="210" priority="51" operator="equal">
      <formula>"1 : très faible ou nulle"</formula>
    </cfRule>
  </conditionalFormatting>
  <conditionalFormatting sqref="M59">
    <cfRule type="cellIs" dxfId="209" priority="44" operator="equal">
      <formula>"Dégradation"</formula>
    </cfRule>
    <cfRule type="cellIs" dxfId="208" priority="45" operator="equal">
      <formula>"Stabilité"</formula>
    </cfRule>
    <cfRule type="cellIs" dxfId="207" priority="46" operator="equal">
      <formula>"Amélioration"</formula>
    </cfRule>
  </conditionalFormatting>
  <conditionalFormatting sqref="F62:K62">
    <cfRule type="cellIs" dxfId="206" priority="38" operator="equal">
      <formula>"5 : très fort"</formula>
    </cfRule>
    <cfRule type="cellIs" dxfId="205" priority="39" operator="equal">
      <formula>"4 : fort"</formula>
    </cfRule>
    <cfRule type="cellIs" dxfId="204" priority="40" operator="equal">
      <formula>"3 : moyen"</formula>
    </cfRule>
    <cfRule type="cellIs" dxfId="203" priority="41" operator="equal">
      <formula>"2 : faible"</formula>
    </cfRule>
    <cfRule type="cellIs" dxfId="202" priority="42" operator="equal">
      <formula>"1 : très faible ou nulle"</formula>
    </cfRule>
  </conditionalFormatting>
  <conditionalFormatting sqref="O62 R62 M62">
    <cfRule type="cellIs" dxfId="201" priority="35" operator="equal">
      <formula>"Dégradation"</formula>
    </cfRule>
    <cfRule type="cellIs" dxfId="200" priority="36" operator="equal">
      <formula>"Stabilité"</formula>
    </cfRule>
    <cfRule type="cellIs" dxfId="199" priority="37" operator="equal">
      <formula>"Amélioration"</formula>
    </cfRule>
  </conditionalFormatting>
  <conditionalFormatting sqref="D62">
    <cfRule type="cellIs" dxfId="198" priority="34" operator="equal">
      <formula>"oui"</formula>
    </cfRule>
  </conditionalFormatting>
  <conditionalFormatting sqref="B62">
    <cfRule type="duplicateValues" dxfId="197" priority="43"/>
  </conditionalFormatting>
  <conditionalFormatting sqref="B64">
    <cfRule type="duplicateValues" dxfId="196" priority="27"/>
  </conditionalFormatting>
  <conditionalFormatting sqref="B64">
    <cfRule type="duplicateValues" dxfId="195" priority="28"/>
  </conditionalFormatting>
  <conditionalFormatting sqref="F64:K64">
    <cfRule type="cellIs" dxfId="194" priority="22" operator="equal">
      <formula>"5 : très fort"</formula>
    </cfRule>
    <cfRule type="cellIs" dxfId="193" priority="23" operator="equal">
      <formula>"4 : fort"</formula>
    </cfRule>
    <cfRule type="cellIs" dxfId="192" priority="24" operator="equal">
      <formula>"3 : moyen"</formula>
    </cfRule>
    <cfRule type="cellIs" dxfId="191" priority="25" operator="equal">
      <formula>"2 : faible"</formula>
    </cfRule>
    <cfRule type="cellIs" dxfId="190" priority="26" operator="equal">
      <formula>"1 : très faible ou nulle"</formula>
    </cfRule>
  </conditionalFormatting>
  <conditionalFormatting sqref="D64">
    <cfRule type="cellIs" dxfId="189" priority="21" operator="equal">
      <formula>"oui"</formula>
    </cfRule>
  </conditionalFormatting>
  <conditionalFormatting sqref="O64 M64 R64">
    <cfRule type="cellIs" dxfId="188" priority="18" operator="equal">
      <formula>"Dégradation"</formula>
    </cfRule>
    <cfRule type="cellIs" dxfId="187" priority="19" operator="equal">
      <formula>"Stabilité"</formula>
    </cfRule>
    <cfRule type="cellIs" dxfId="186" priority="20" operator="equal">
      <formula>"Amélioration"</formula>
    </cfRule>
  </conditionalFormatting>
  <conditionalFormatting sqref="B67">
    <cfRule type="duplicateValues" dxfId="185" priority="10"/>
  </conditionalFormatting>
  <conditionalFormatting sqref="F67:K67">
    <cfRule type="cellIs" dxfId="184" priority="5" operator="equal">
      <formula>"5 : très fort"</formula>
    </cfRule>
    <cfRule type="cellIs" dxfId="183" priority="6" operator="equal">
      <formula>"4 : fort"</formula>
    </cfRule>
    <cfRule type="cellIs" dxfId="182" priority="7" operator="equal">
      <formula>"3 : moyen"</formula>
    </cfRule>
    <cfRule type="cellIs" dxfId="181" priority="8" operator="equal">
      <formula>"2 : faible"</formula>
    </cfRule>
    <cfRule type="cellIs" dxfId="180" priority="9" operator="equal">
      <formula>"1 : très faible ou nulle"</formula>
    </cfRule>
  </conditionalFormatting>
  <conditionalFormatting sqref="M67 O67 R67">
    <cfRule type="cellIs" dxfId="179" priority="2" operator="equal">
      <formula>"Dégradation"</formula>
    </cfRule>
    <cfRule type="cellIs" dxfId="178" priority="3" operator="equal">
      <formula>"Stabilité"</formula>
    </cfRule>
    <cfRule type="cellIs" dxfId="177" priority="4" operator="equal">
      <formula>"Amélioration"</formula>
    </cfRule>
  </conditionalFormatting>
  <conditionalFormatting sqref="D67">
    <cfRule type="cellIs" dxfId="176" priority="1" operator="equal">
      <formula>"oui"</formula>
    </cfRule>
  </conditionalFormatting>
  <conditionalFormatting sqref="B67">
    <cfRule type="duplicateValues" dxfId="175" priority="11"/>
  </conditionalFormatting>
  <dataValidations count="3">
    <dataValidation type="list" allowBlank="1" showInputMessage="1" showErrorMessage="1" sqref="D4:D8">
      <formula1>"oui,non"</formula1>
    </dataValidation>
    <dataValidation type="list" allowBlank="1" showInputMessage="1" showErrorMessage="1" sqref="R4:R67 O4:O67 M4:M67">
      <formula1>"Amélioration,Stabilité,Dégradation"</formula1>
    </dataValidation>
    <dataValidation type="list" allowBlank="1" showInputMessage="1" showErrorMessage="1" sqref="F4:K67">
      <formula1>"1 : très faible ou nulle,2 : faible,3 : moyen,4 : fort,5 : très fort"</formula1>
    </dataValidation>
  </dataValidations>
  <printOptions horizontalCentered="1" verticalCentered="1"/>
  <pageMargins left="0.70866141732283472" right="0.70866141732283472" top="0.74803149606299213" bottom="0.74803149606299213" header="0.31496062992125984" footer="0.31496062992125984"/>
  <pageSetup paperSize="8" scale="78" orientation="landscape" r:id="rId1"/>
  <headerFooter>
    <oddHeader>&amp;C&amp;"-,Gras"&amp;18RECEMA 2019
Programmation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23"/>
  <sheetViews>
    <sheetView showGridLines="0" workbookViewId="0">
      <pane xSplit="5" ySplit="2" topLeftCell="AA3" activePane="bottomRight" state="frozen"/>
      <selection pane="topRight" activeCell="F1" sqref="F1"/>
      <selection pane="bottomLeft" activeCell="A3" sqref="A3"/>
      <selection pane="bottomRight" activeCell="B34" sqref="B34"/>
    </sheetView>
  </sheetViews>
  <sheetFormatPr baseColWidth="10" defaultRowHeight="14.4" x14ac:dyDescent="0.3"/>
  <cols>
    <col min="1" max="1" width="43.33203125" bestFit="1" customWidth="1"/>
    <col min="2" max="2" width="4.109375" bestFit="1" customWidth="1"/>
    <col min="3" max="3" width="13" bestFit="1" customWidth="1"/>
    <col min="4" max="4" width="9.6640625" bestFit="1" customWidth="1"/>
    <col min="5" max="5" width="9.6640625" style="44" customWidth="1"/>
    <col min="6" max="6" width="15" bestFit="1" customWidth="1"/>
    <col min="7" max="7" width="12.6640625" bestFit="1" customWidth="1"/>
    <col min="8" max="9" width="12.6640625" customWidth="1"/>
    <col min="10" max="10" width="10.6640625" bestFit="1" customWidth="1"/>
    <col min="11" max="11" width="13" bestFit="1" customWidth="1"/>
    <col min="12" max="13" width="13" customWidth="1"/>
    <col min="14" max="14" width="10.5546875" bestFit="1" customWidth="1"/>
    <col min="15" max="15" width="12.33203125" customWidth="1"/>
    <col min="16" max="16" width="15.6640625" bestFit="1" customWidth="1"/>
    <col min="17" max="17" width="15.6640625" customWidth="1"/>
    <col min="18" max="18" width="14.6640625" bestFit="1" customWidth="1"/>
    <col min="19" max="19" width="15.6640625" bestFit="1" customWidth="1"/>
    <col min="20" max="20" width="14.109375" bestFit="1" customWidth="1"/>
    <col min="21" max="21" width="14.109375" customWidth="1"/>
    <col min="22" max="22" width="15.5546875" bestFit="1" customWidth="1"/>
    <col min="23" max="23" width="15.33203125" bestFit="1" customWidth="1"/>
    <col min="24" max="24" width="15.6640625" bestFit="1" customWidth="1"/>
    <col min="25" max="25" width="16.44140625" bestFit="1" customWidth="1"/>
    <col min="26" max="26" width="16.33203125" bestFit="1" customWidth="1"/>
    <col min="27" max="27" width="14.88671875" bestFit="1" customWidth="1"/>
    <col min="28" max="28" width="15.109375" bestFit="1" customWidth="1"/>
    <col min="29" max="29" width="15.5546875" bestFit="1" customWidth="1"/>
    <col min="30" max="30" width="15.5546875" customWidth="1"/>
    <col min="31" max="31" width="15.88671875" bestFit="1" customWidth="1"/>
    <col min="32" max="32" width="13.88671875" bestFit="1" customWidth="1"/>
    <col min="33" max="33" width="13.88671875" customWidth="1"/>
    <col min="34" max="34" width="14.33203125" bestFit="1" customWidth="1"/>
    <col min="35" max="35" width="15.109375" bestFit="1" customWidth="1"/>
  </cols>
  <sheetData>
    <row r="1" spans="1:35" ht="15.6" customHeight="1" x14ac:dyDescent="0.3">
      <c r="A1" s="49" t="s">
        <v>228</v>
      </c>
      <c r="B1" s="49"/>
      <c r="C1" s="49"/>
      <c r="D1" s="49"/>
      <c r="E1" s="51" t="s">
        <v>230</v>
      </c>
      <c r="F1" s="50" t="s">
        <v>229</v>
      </c>
      <c r="G1" s="49"/>
      <c r="H1" s="78"/>
      <c r="I1" s="78"/>
      <c r="J1" s="49"/>
      <c r="K1" s="49"/>
      <c r="L1" s="78"/>
      <c r="M1" s="49"/>
      <c r="N1" s="49"/>
      <c r="O1" s="49"/>
    </row>
    <row r="2" spans="1:35" ht="28.8" x14ac:dyDescent="0.3">
      <c r="A2" s="45" t="s">
        <v>195</v>
      </c>
      <c r="B2" s="45" t="s">
        <v>196</v>
      </c>
      <c r="C2" s="45" t="s">
        <v>197</v>
      </c>
      <c r="D2" s="45" t="s">
        <v>198</v>
      </c>
      <c r="E2" s="52"/>
      <c r="F2" s="45" t="s">
        <v>389</v>
      </c>
      <c r="G2" s="45" t="s">
        <v>390</v>
      </c>
      <c r="H2" s="45" t="s">
        <v>199</v>
      </c>
      <c r="I2" s="45" t="s">
        <v>200</v>
      </c>
      <c r="J2" s="45" t="s">
        <v>201</v>
      </c>
      <c r="K2" s="45" t="s">
        <v>202</v>
      </c>
      <c r="L2" s="80" t="s">
        <v>391</v>
      </c>
      <c r="M2" s="45" t="s">
        <v>352</v>
      </c>
      <c r="N2" s="45" t="s">
        <v>203</v>
      </c>
      <c r="O2" s="45" t="s">
        <v>204</v>
      </c>
      <c r="P2" s="45" t="s">
        <v>353</v>
      </c>
      <c r="Q2" s="80" t="s">
        <v>392</v>
      </c>
      <c r="R2" s="45" t="s">
        <v>205</v>
      </c>
      <c r="S2" s="45" t="s">
        <v>393</v>
      </c>
      <c r="T2" s="45" t="s">
        <v>206</v>
      </c>
      <c r="U2" s="45" t="s">
        <v>394</v>
      </c>
      <c r="V2" s="45" t="s">
        <v>207</v>
      </c>
      <c r="W2" s="45" t="s">
        <v>395</v>
      </c>
      <c r="X2" s="45" t="s">
        <v>208</v>
      </c>
      <c r="Y2" s="45" t="s">
        <v>209</v>
      </c>
      <c r="Z2" s="45" t="s">
        <v>210</v>
      </c>
      <c r="AA2" s="45" t="s">
        <v>211</v>
      </c>
      <c r="AB2" s="45" t="s">
        <v>212</v>
      </c>
      <c r="AC2" s="45" t="s">
        <v>213</v>
      </c>
      <c r="AD2" s="45" t="s">
        <v>214</v>
      </c>
      <c r="AE2" s="45" t="s">
        <v>354</v>
      </c>
      <c r="AF2" s="45" t="s">
        <v>396</v>
      </c>
      <c r="AG2" s="45" t="s">
        <v>215</v>
      </c>
      <c r="AH2" s="45" t="s">
        <v>397</v>
      </c>
      <c r="AI2" s="45" t="s">
        <v>398</v>
      </c>
    </row>
    <row r="3" spans="1:35" x14ac:dyDescent="0.3">
      <c r="A3" s="46" t="s">
        <v>216</v>
      </c>
      <c r="B3" s="46">
        <v>1</v>
      </c>
      <c r="C3" s="47">
        <v>44279</v>
      </c>
      <c r="D3" s="48">
        <v>0.32083333333333336</v>
      </c>
      <c r="E3" s="53"/>
      <c r="F3" s="46"/>
      <c r="G3" s="46"/>
      <c r="H3" s="46"/>
      <c r="I3" s="46"/>
      <c r="J3" s="46">
        <v>0.03</v>
      </c>
      <c r="K3" s="46">
        <v>0.02</v>
      </c>
      <c r="L3" s="46"/>
      <c r="M3" s="46"/>
      <c r="N3" s="46"/>
      <c r="O3" s="46"/>
      <c r="P3" s="46"/>
      <c r="Q3" s="46"/>
      <c r="R3" s="46"/>
      <c r="S3" s="46"/>
      <c r="T3" s="46"/>
      <c r="U3" s="46"/>
      <c r="V3" s="46"/>
      <c r="W3" s="46"/>
      <c r="X3" s="46"/>
      <c r="Y3" s="46"/>
      <c r="Z3" s="46"/>
      <c r="AA3" s="46"/>
      <c r="AB3" s="46">
        <v>0.09</v>
      </c>
      <c r="AC3" s="46"/>
      <c r="AD3" s="46"/>
      <c r="AE3" s="46"/>
      <c r="AF3" s="46"/>
      <c r="AG3" s="46"/>
      <c r="AH3" s="46"/>
      <c r="AI3" s="46"/>
    </row>
    <row r="4" spans="1:35" x14ac:dyDescent="0.3">
      <c r="A4" s="46" t="s">
        <v>216</v>
      </c>
      <c r="B4" s="46">
        <v>1</v>
      </c>
      <c r="C4" s="47">
        <v>44335</v>
      </c>
      <c r="D4" s="48">
        <v>0.34166666666666662</v>
      </c>
      <c r="E4" s="53"/>
      <c r="F4" s="46"/>
      <c r="G4" s="46"/>
      <c r="H4" s="46"/>
      <c r="I4" s="46"/>
      <c r="J4" s="46">
        <v>0.04</v>
      </c>
      <c r="K4" s="46"/>
      <c r="L4" s="46"/>
      <c r="M4" s="46"/>
      <c r="N4" s="46">
        <v>0.05</v>
      </c>
      <c r="O4" s="46">
        <v>2.1000000000000001E-2</v>
      </c>
      <c r="P4" s="46"/>
      <c r="Q4" s="46"/>
      <c r="R4" s="46"/>
      <c r="S4" s="46"/>
      <c r="T4" s="46"/>
      <c r="U4" s="46"/>
      <c r="V4" s="46">
        <v>0.02</v>
      </c>
      <c r="W4" s="46"/>
      <c r="X4" s="46"/>
      <c r="Y4" s="46"/>
      <c r="Z4" s="46"/>
      <c r="AA4" s="46">
        <v>0.03</v>
      </c>
      <c r="AB4" s="46">
        <v>0.1</v>
      </c>
      <c r="AC4" s="46">
        <v>0.03</v>
      </c>
      <c r="AD4" s="46"/>
      <c r="AE4" s="46"/>
      <c r="AF4" s="46"/>
      <c r="AG4" s="46"/>
      <c r="AH4" s="46"/>
      <c r="AI4" s="46"/>
    </row>
    <row r="5" spans="1:35" x14ac:dyDescent="0.3">
      <c r="A5" s="46" t="s">
        <v>216</v>
      </c>
      <c r="B5" s="46">
        <v>1</v>
      </c>
      <c r="C5" s="47">
        <v>44370</v>
      </c>
      <c r="D5" s="48">
        <v>0.32013888888888892</v>
      </c>
      <c r="E5" s="53"/>
      <c r="F5" s="46"/>
      <c r="G5" s="46"/>
      <c r="H5" s="46"/>
      <c r="I5" s="46"/>
      <c r="J5" s="46">
        <v>0.18</v>
      </c>
      <c r="K5" s="46">
        <v>0.02</v>
      </c>
      <c r="L5" s="46"/>
      <c r="M5" s="46"/>
      <c r="N5" s="46">
        <v>0.03</v>
      </c>
      <c r="O5" s="46">
        <v>2.5000000000000001E-2</v>
      </c>
      <c r="P5" s="46"/>
      <c r="Q5" s="46">
        <v>0.05</v>
      </c>
      <c r="R5" s="46">
        <v>0.11</v>
      </c>
      <c r="S5" s="46"/>
      <c r="T5" s="46"/>
      <c r="U5" s="46"/>
      <c r="V5" s="46">
        <v>1.7999999999999999E-2</v>
      </c>
      <c r="W5" s="46"/>
      <c r="X5" s="46"/>
      <c r="Y5" s="46"/>
      <c r="Z5" s="46">
        <v>0.03</v>
      </c>
      <c r="AA5" s="46">
        <v>0.11</v>
      </c>
      <c r="AB5" s="46">
        <v>0.17</v>
      </c>
      <c r="AC5" s="46">
        <v>0.1</v>
      </c>
      <c r="AD5" s="46">
        <v>0.04</v>
      </c>
      <c r="AE5" s="46"/>
      <c r="AF5" s="46"/>
      <c r="AG5" s="46"/>
      <c r="AH5" s="46"/>
      <c r="AI5" s="46"/>
    </row>
    <row r="6" spans="1:35" x14ac:dyDescent="0.3">
      <c r="A6" s="46" t="s">
        <v>216</v>
      </c>
      <c r="B6" s="46">
        <v>1</v>
      </c>
      <c r="C6" s="47">
        <v>44524</v>
      </c>
      <c r="D6" s="48">
        <v>0.3430555555555555</v>
      </c>
      <c r="E6" s="53"/>
      <c r="F6" s="46"/>
      <c r="G6" s="46"/>
      <c r="H6" s="46"/>
      <c r="I6" s="46"/>
      <c r="J6" s="46">
        <v>0.2</v>
      </c>
      <c r="K6" s="46">
        <v>0.03</v>
      </c>
      <c r="L6" s="46"/>
      <c r="M6" s="46"/>
      <c r="N6" s="46">
        <v>0.06</v>
      </c>
      <c r="O6" s="46"/>
      <c r="P6" s="46"/>
      <c r="Q6" s="46"/>
      <c r="R6" s="46">
        <v>0.04</v>
      </c>
      <c r="S6" s="46"/>
      <c r="T6" s="46"/>
      <c r="U6" s="46"/>
      <c r="V6" s="46"/>
      <c r="W6" s="46"/>
      <c r="X6" s="46"/>
      <c r="Y6" s="46"/>
      <c r="Z6" s="46"/>
      <c r="AA6" s="46"/>
      <c r="AB6" s="46">
        <v>0.15</v>
      </c>
      <c r="AC6" s="46"/>
      <c r="AD6" s="46"/>
      <c r="AE6" s="46"/>
      <c r="AF6" s="46"/>
      <c r="AG6" s="46">
        <v>0.02</v>
      </c>
      <c r="AH6" s="46"/>
      <c r="AI6" s="46"/>
    </row>
    <row r="7" spans="1:35" s="58" customFormat="1" x14ac:dyDescent="0.3">
      <c r="A7" s="59" t="str">
        <f>A6</f>
        <v>05007290 - La Charente à CHANIERS (R5200010)</v>
      </c>
      <c r="B7" s="54"/>
      <c r="C7" s="55" t="s">
        <v>231</v>
      </c>
      <c r="D7" s="56"/>
      <c r="E7" s="57">
        <f>COUNTIF(F7:AI7,"&gt;0")</f>
        <v>13</v>
      </c>
      <c r="F7" s="54">
        <f>COUNT(F3:F6)</f>
        <v>0</v>
      </c>
      <c r="G7" s="54">
        <f t="shared" ref="G7" si="0">COUNT(G3:G6)</f>
        <v>0</v>
      </c>
      <c r="H7" s="54">
        <f t="shared" ref="H7:AI7" si="1">COUNT(H3:H6)</f>
        <v>0</v>
      </c>
      <c r="I7" s="54">
        <f t="shared" si="1"/>
        <v>0</v>
      </c>
      <c r="J7" s="54">
        <f t="shared" si="1"/>
        <v>4</v>
      </c>
      <c r="K7" s="54">
        <f t="shared" si="1"/>
        <v>3</v>
      </c>
      <c r="L7" s="54">
        <f t="shared" si="1"/>
        <v>0</v>
      </c>
      <c r="M7" s="54">
        <f t="shared" si="1"/>
        <v>0</v>
      </c>
      <c r="N7" s="54">
        <f t="shared" si="1"/>
        <v>3</v>
      </c>
      <c r="O7" s="54">
        <f t="shared" si="1"/>
        <v>2</v>
      </c>
      <c r="P7" s="54">
        <f t="shared" si="1"/>
        <v>0</v>
      </c>
      <c r="Q7" s="54">
        <f t="shared" si="1"/>
        <v>1</v>
      </c>
      <c r="R7" s="54">
        <f t="shared" si="1"/>
        <v>2</v>
      </c>
      <c r="S7" s="54">
        <f t="shared" si="1"/>
        <v>0</v>
      </c>
      <c r="T7" s="54">
        <f t="shared" si="1"/>
        <v>0</v>
      </c>
      <c r="U7" s="54">
        <f t="shared" si="1"/>
        <v>0</v>
      </c>
      <c r="V7" s="54">
        <f t="shared" si="1"/>
        <v>2</v>
      </c>
      <c r="W7" s="54">
        <f t="shared" si="1"/>
        <v>0</v>
      </c>
      <c r="X7" s="54">
        <f t="shared" si="1"/>
        <v>0</v>
      </c>
      <c r="Y7" s="54">
        <f t="shared" si="1"/>
        <v>0</v>
      </c>
      <c r="Z7" s="54">
        <f t="shared" si="1"/>
        <v>1</v>
      </c>
      <c r="AA7" s="54">
        <f t="shared" si="1"/>
        <v>2</v>
      </c>
      <c r="AB7" s="54">
        <f t="shared" si="1"/>
        <v>4</v>
      </c>
      <c r="AC7" s="54">
        <f t="shared" si="1"/>
        <v>2</v>
      </c>
      <c r="AD7" s="54">
        <f t="shared" si="1"/>
        <v>1</v>
      </c>
      <c r="AE7" s="54">
        <f t="shared" si="1"/>
        <v>0</v>
      </c>
      <c r="AF7" s="54">
        <f t="shared" si="1"/>
        <v>0</v>
      </c>
      <c r="AG7" s="54">
        <f t="shared" si="1"/>
        <v>1</v>
      </c>
      <c r="AH7" s="54">
        <f t="shared" si="1"/>
        <v>0</v>
      </c>
      <c r="AI7" s="54">
        <f t="shared" si="1"/>
        <v>0</v>
      </c>
    </row>
    <row r="8" spans="1:35" s="58" customFormat="1" x14ac:dyDescent="0.3">
      <c r="A8" s="59" t="str">
        <f t="shared" ref="A8:A9" si="2">A7</f>
        <v>05007290 - La Charente à CHANIERS (R5200010)</v>
      </c>
      <c r="B8" s="54"/>
      <c r="C8" s="55" t="s">
        <v>232</v>
      </c>
      <c r="D8" s="56"/>
      <c r="E8" s="57">
        <f>COUNTIF(F8:AI8,"&gt;0")</f>
        <v>4</v>
      </c>
      <c r="F8" s="54">
        <f>COUNTIFS(F3:F6,"&gt;0,1")</f>
        <v>0</v>
      </c>
      <c r="G8" s="54">
        <f t="shared" ref="G8" si="3">COUNTIFS(G3:G6,"&gt;0,1")</f>
        <v>0</v>
      </c>
      <c r="H8" s="54">
        <f t="shared" ref="H8:AI8" si="4">COUNTIFS(H3:H6,"&gt;0,1")</f>
        <v>0</v>
      </c>
      <c r="I8" s="54">
        <f t="shared" si="4"/>
        <v>0</v>
      </c>
      <c r="J8" s="54">
        <f t="shared" si="4"/>
        <v>2</v>
      </c>
      <c r="K8" s="54">
        <f t="shared" si="4"/>
        <v>0</v>
      </c>
      <c r="L8" s="54">
        <f t="shared" si="4"/>
        <v>0</v>
      </c>
      <c r="M8" s="54">
        <f t="shared" si="4"/>
        <v>0</v>
      </c>
      <c r="N8" s="54">
        <f t="shared" si="4"/>
        <v>0</v>
      </c>
      <c r="O8" s="54">
        <f t="shared" si="4"/>
        <v>0</v>
      </c>
      <c r="P8" s="54">
        <f t="shared" si="4"/>
        <v>0</v>
      </c>
      <c r="Q8" s="54">
        <f t="shared" si="4"/>
        <v>0</v>
      </c>
      <c r="R8" s="54">
        <f t="shared" si="4"/>
        <v>1</v>
      </c>
      <c r="S8" s="54">
        <f t="shared" si="4"/>
        <v>0</v>
      </c>
      <c r="T8" s="54">
        <f t="shared" si="4"/>
        <v>0</v>
      </c>
      <c r="U8" s="54">
        <f t="shared" si="4"/>
        <v>0</v>
      </c>
      <c r="V8" s="54">
        <f t="shared" si="4"/>
        <v>0</v>
      </c>
      <c r="W8" s="54">
        <f t="shared" si="4"/>
        <v>0</v>
      </c>
      <c r="X8" s="54">
        <f t="shared" si="4"/>
        <v>0</v>
      </c>
      <c r="Y8" s="54">
        <f t="shared" si="4"/>
        <v>0</v>
      </c>
      <c r="Z8" s="54">
        <f t="shared" si="4"/>
        <v>0</v>
      </c>
      <c r="AA8" s="54">
        <f t="shared" si="4"/>
        <v>1</v>
      </c>
      <c r="AB8" s="54">
        <f t="shared" si="4"/>
        <v>2</v>
      </c>
      <c r="AC8" s="54">
        <f t="shared" si="4"/>
        <v>0</v>
      </c>
      <c r="AD8" s="54">
        <f t="shared" si="4"/>
        <v>0</v>
      </c>
      <c r="AE8" s="54">
        <f t="shared" si="4"/>
        <v>0</v>
      </c>
      <c r="AF8" s="54">
        <f t="shared" si="4"/>
        <v>0</v>
      </c>
      <c r="AG8" s="54">
        <f t="shared" si="4"/>
        <v>0</v>
      </c>
      <c r="AH8" s="54">
        <f t="shared" si="4"/>
        <v>0</v>
      </c>
      <c r="AI8" s="54">
        <f t="shared" si="4"/>
        <v>0</v>
      </c>
    </row>
    <row r="9" spans="1:35" s="71" customFormat="1" ht="15" thickBot="1" x14ac:dyDescent="0.35">
      <c r="A9" s="68" t="str">
        <f t="shared" si="2"/>
        <v>05007290 - La Charente à CHANIERS (R5200010)</v>
      </c>
      <c r="B9" s="69"/>
      <c r="C9" s="69" t="s">
        <v>233</v>
      </c>
      <c r="D9" s="69"/>
      <c r="E9" s="70">
        <f>MAX(F9:AI9)</f>
        <v>0.2</v>
      </c>
      <c r="F9" s="69">
        <f>MAX(F3:F6)</f>
        <v>0</v>
      </c>
      <c r="G9" s="69">
        <f t="shared" ref="G9" si="5">MAX(G3:G6)</f>
        <v>0</v>
      </c>
      <c r="H9" s="69">
        <f t="shared" ref="H9:AI9" si="6">MAX(H3:H6)</f>
        <v>0</v>
      </c>
      <c r="I9" s="69">
        <f t="shared" si="6"/>
        <v>0</v>
      </c>
      <c r="J9" s="69">
        <f t="shared" si="6"/>
        <v>0.2</v>
      </c>
      <c r="K9" s="69">
        <f t="shared" si="6"/>
        <v>0.03</v>
      </c>
      <c r="L9" s="69">
        <f t="shared" si="6"/>
        <v>0</v>
      </c>
      <c r="M9" s="69">
        <f t="shared" si="6"/>
        <v>0</v>
      </c>
      <c r="N9" s="69">
        <f t="shared" si="6"/>
        <v>0.06</v>
      </c>
      <c r="O9" s="69">
        <f t="shared" si="6"/>
        <v>2.5000000000000001E-2</v>
      </c>
      <c r="P9" s="69">
        <f t="shared" si="6"/>
        <v>0</v>
      </c>
      <c r="Q9" s="69">
        <f t="shared" si="6"/>
        <v>0.05</v>
      </c>
      <c r="R9" s="69">
        <f t="shared" si="6"/>
        <v>0.11</v>
      </c>
      <c r="S9" s="69">
        <f t="shared" si="6"/>
        <v>0</v>
      </c>
      <c r="T9" s="69">
        <f t="shared" si="6"/>
        <v>0</v>
      </c>
      <c r="U9" s="69">
        <f t="shared" si="6"/>
        <v>0</v>
      </c>
      <c r="V9" s="69">
        <f t="shared" si="6"/>
        <v>0.02</v>
      </c>
      <c r="W9" s="69">
        <f t="shared" si="6"/>
        <v>0</v>
      </c>
      <c r="X9" s="69">
        <f t="shared" si="6"/>
        <v>0</v>
      </c>
      <c r="Y9" s="69">
        <f t="shared" si="6"/>
        <v>0</v>
      </c>
      <c r="Z9" s="69">
        <f t="shared" si="6"/>
        <v>0.03</v>
      </c>
      <c r="AA9" s="69">
        <f t="shared" si="6"/>
        <v>0.11</v>
      </c>
      <c r="AB9" s="69">
        <f t="shared" si="6"/>
        <v>0.17</v>
      </c>
      <c r="AC9" s="69">
        <f t="shared" si="6"/>
        <v>0.1</v>
      </c>
      <c r="AD9" s="69">
        <f t="shared" si="6"/>
        <v>0.04</v>
      </c>
      <c r="AE9" s="69">
        <f t="shared" si="6"/>
        <v>0</v>
      </c>
      <c r="AF9" s="69">
        <f t="shared" si="6"/>
        <v>0</v>
      </c>
      <c r="AG9" s="69">
        <f t="shared" si="6"/>
        <v>0.02</v>
      </c>
      <c r="AH9" s="69">
        <f t="shared" si="6"/>
        <v>0</v>
      </c>
      <c r="AI9" s="69">
        <f t="shared" si="6"/>
        <v>0</v>
      </c>
    </row>
    <row r="10" spans="1:35" x14ac:dyDescent="0.3">
      <c r="A10" s="46" t="s">
        <v>217</v>
      </c>
      <c r="B10" s="46">
        <v>1</v>
      </c>
      <c r="C10" s="47">
        <v>44278</v>
      </c>
      <c r="D10" s="48">
        <v>0.36388888888888887</v>
      </c>
      <c r="E10" s="53"/>
      <c r="F10" s="46"/>
      <c r="G10" s="46"/>
      <c r="H10" s="46"/>
      <c r="I10" s="46"/>
      <c r="J10" s="46"/>
      <c r="K10" s="46"/>
      <c r="L10" s="46"/>
      <c r="M10" s="46"/>
      <c r="N10" s="46"/>
      <c r="O10" s="46">
        <v>1.7000000000000001E-2</v>
      </c>
      <c r="P10" s="46"/>
      <c r="Q10" s="46"/>
      <c r="R10" s="46"/>
      <c r="S10" s="46"/>
      <c r="T10" s="46"/>
      <c r="U10" s="46"/>
      <c r="V10" s="46"/>
      <c r="W10" s="46"/>
      <c r="X10" s="46"/>
      <c r="Y10" s="46"/>
      <c r="Z10" s="46"/>
      <c r="AA10" s="46"/>
      <c r="AB10" s="46">
        <v>0.05</v>
      </c>
      <c r="AC10" s="46">
        <v>0.02</v>
      </c>
      <c r="AD10" s="46"/>
      <c r="AE10" s="46"/>
      <c r="AF10" s="46"/>
      <c r="AG10" s="46"/>
      <c r="AH10" s="46"/>
      <c r="AI10" s="46"/>
    </row>
    <row r="11" spans="1:35" x14ac:dyDescent="0.3">
      <c r="A11" s="46" t="s">
        <v>217</v>
      </c>
      <c r="B11" s="46">
        <v>1</v>
      </c>
      <c r="C11" s="47">
        <v>44334</v>
      </c>
      <c r="D11" s="48">
        <v>0.33749999999999997</v>
      </c>
      <c r="E11" s="53"/>
      <c r="F11" s="46"/>
      <c r="G11" s="46"/>
      <c r="H11" s="46"/>
      <c r="I11" s="46"/>
      <c r="J11" s="46"/>
      <c r="K11" s="46"/>
      <c r="L11" s="46"/>
      <c r="M11" s="46"/>
      <c r="N11" s="46">
        <v>0.08</v>
      </c>
      <c r="O11" s="46"/>
      <c r="P11" s="46"/>
      <c r="Q11" s="46"/>
      <c r="R11" s="46"/>
      <c r="S11" s="46"/>
      <c r="T11" s="46"/>
      <c r="U11" s="46"/>
      <c r="V11" s="46"/>
      <c r="W11" s="46"/>
      <c r="X11" s="46"/>
      <c r="Y11" s="46"/>
      <c r="Z11" s="46"/>
      <c r="AA11" s="46">
        <v>0.02</v>
      </c>
      <c r="AB11" s="46">
        <v>0.08</v>
      </c>
      <c r="AC11" s="46"/>
      <c r="AD11" s="46"/>
      <c r="AE11" s="46"/>
      <c r="AF11" s="46"/>
      <c r="AG11" s="46"/>
      <c r="AH11" s="46"/>
      <c r="AI11" s="46"/>
    </row>
    <row r="12" spans="1:35" x14ac:dyDescent="0.3">
      <c r="A12" s="46" t="s">
        <v>217</v>
      </c>
      <c r="B12" s="46">
        <v>1</v>
      </c>
      <c r="C12" s="47">
        <v>44369</v>
      </c>
      <c r="D12" s="48">
        <v>0.28472222222222221</v>
      </c>
      <c r="E12" s="53"/>
      <c r="F12" s="46"/>
      <c r="G12" s="46"/>
      <c r="H12" s="46"/>
      <c r="I12" s="46"/>
      <c r="J12" s="46">
        <v>0.09</v>
      </c>
      <c r="K12" s="46"/>
      <c r="L12" s="46"/>
      <c r="M12" s="46"/>
      <c r="N12" s="46">
        <v>0.05</v>
      </c>
      <c r="O12" s="46"/>
      <c r="P12" s="46"/>
      <c r="Q12" s="46"/>
      <c r="R12" s="46"/>
      <c r="S12" s="46"/>
      <c r="T12" s="46"/>
      <c r="U12" s="46"/>
      <c r="V12" s="46"/>
      <c r="W12" s="46"/>
      <c r="X12" s="46"/>
      <c r="Y12" s="46"/>
      <c r="Z12" s="46">
        <v>0.03</v>
      </c>
      <c r="AA12" s="46">
        <v>0.03</v>
      </c>
      <c r="AB12" s="46">
        <v>0.06</v>
      </c>
      <c r="AC12" s="46">
        <v>0.02</v>
      </c>
      <c r="AD12" s="46"/>
      <c r="AE12" s="46"/>
      <c r="AF12" s="46"/>
      <c r="AG12" s="46"/>
      <c r="AH12" s="46"/>
      <c r="AI12" s="46"/>
    </row>
    <row r="13" spans="1:35" x14ac:dyDescent="0.3">
      <c r="A13" s="46" t="s">
        <v>217</v>
      </c>
      <c r="B13" s="46">
        <v>1</v>
      </c>
      <c r="C13" s="47">
        <v>44523</v>
      </c>
      <c r="D13" s="48">
        <v>0.3347222222222222</v>
      </c>
      <c r="E13" s="53"/>
      <c r="F13" s="46"/>
      <c r="G13" s="46"/>
      <c r="H13" s="46"/>
      <c r="I13" s="46"/>
      <c r="J13" s="46"/>
      <c r="K13" s="46"/>
      <c r="L13" s="46"/>
      <c r="M13" s="46"/>
      <c r="N13" s="46">
        <v>0.12</v>
      </c>
      <c r="O13" s="46">
        <v>0.01</v>
      </c>
      <c r="P13" s="46"/>
      <c r="Q13" s="46"/>
      <c r="R13" s="46"/>
      <c r="S13" s="46"/>
      <c r="T13" s="46"/>
      <c r="U13" s="46"/>
      <c r="V13" s="46"/>
      <c r="W13" s="46"/>
      <c r="X13" s="46"/>
      <c r="Y13" s="46"/>
      <c r="Z13" s="46"/>
      <c r="AA13" s="46"/>
      <c r="AB13" s="46">
        <v>0.02</v>
      </c>
      <c r="AC13" s="46"/>
      <c r="AD13" s="46"/>
      <c r="AE13" s="46"/>
      <c r="AF13" s="46"/>
      <c r="AG13" s="46"/>
      <c r="AH13" s="46"/>
      <c r="AI13" s="46"/>
    </row>
    <row r="14" spans="1:35" s="58" customFormat="1" x14ac:dyDescent="0.3">
      <c r="A14" s="59" t="str">
        <f>A13</f>
        <v>05007938 - Le Trèfle à Barbezieux-St-Hilaire</v>
      </c>
      <c r="B14" s="54"/>
      <c r="C14" s="55" t="s">
        <v>231</v>
      </c>
      <c r="D14" s="56"/>
      <c r="E14" s="57">
        <f>COUNTIF(F14:AI14,"&gt;0")</f>
        <v>7</v>
      </c>
      <c r="F14" s="54">
        <f>COUNT(F10:F13)</f>
        <v>0</v>
      </c>
      <c r="G14" s="54">
        <f t="shared" ref="G14:AI14" si="7">COUNT(G10:G13)</f>
        <v>0</v>
      </c>
      <c r="H14" s="54">
        <f t="shared" si="7"/>
        <v>0</v>
      </c>
      <c r="I14" s="54">
        <f t="shared" si="7"/>
        <v>0</v>
      </c>
      <c r="J14" s="54">
        <f t="shared" si="7"/>
        <v>1</v>
      </c>
      <c r="K14" s="54">
        <f t="shared" si="7"/>
        <v>0</v>
      </c>
      <c r="L14" s="54">
        <f t="shared" si="7"/>
        <v>0</v>
      </c>
      <c r="M14" s="54">
        <f t="shared" si="7"/>
        <v>0</v>
      </c>
      <c r="N14" s="54">
        <f t="shared" si="7"/>
        <v>3</v>
      </c>
      <c r="O14" s="54">
        <f t="shared" si="7"/>
        <v>2</v>
      </c>
      <c r="P14" s="54">
        <f t="shared" si="7"/>
        <v>0</v>
      </c>
      <c r="Q14" s="54">
        <f t="shared" si="7"/>
        <v>0</v>
      </c>
      <c r="R14" s="54">
        <f t="shared" si="7"/>
        <v>0</v>
      </c>
      <c r="S14" s="54">
        <f t="shared" si="7"/>
        <v>0</v>
      </c>
      <c r="T14" s="54">
        <f t="shared" si="7"/>
        <v>0</v>
      </c>
      <c r="U14" s="54">
        <f t="shared" si="7"/>
        <v>0</v>
      </c>
      <c r="V14" s="54">
        <f t="shared" si="7"/>
        <v>0</v>
      </c>
      <c r="W14" s="54">
        <f t="shared" si="7"/>
        <v>0</v>
      </c>
      <c r="X14" s="54">
        <f t="shared" si="7"/>
        <v>0</v>
      </c>
      <c r="Y14" s="54">
        <f t="shared" si="7"/>
        <v>0</v>
      </c>
      <c r="Z14" s="54">
        <f t="shared" si="7"/>
        <v>1</v>
      </c>
      <c r="AA14" s="54">
        <f t="shared" si="7"/>
        <v>2</v>
      </c>
      <c r="AB14" s="54">
        <f t="shared" si="7"/>
        <v>4</v>
      </c>
      <c r="AC14" s="54">
        <f t="shared" si="7"/>
        <v>2</v>
      </c>
      <c r="AD14" s="54">
        <f t="shared" si="7"/>
        <v>0</v>
      </c>
      <c r="AE14" s="54">
        <f t="shared" si="7"/>
        <v>0</v>
      </c>
      <c r="AF14" s="54">
        <f t="shared" si="7"/>
        <v>0</v>
      </c>
      <c r="AG14" s="54">
        <f t="shared" si="7"/>
        <v>0</v>
      </c>
      <c r="AH14" s="54">
        <f t="shared" si="7"/>
        <v>0</v>
      </c>
      <c r="AI14" s="54">
        <f t="shared" si="7"/>
        <v>0</v>
      </c>
    </row>
    <row r="15" spans="1:35" s="58" customFormat="1" x14ac:dyDescent="0.3">
      <c r="A15" s="59" t="str">
        <f t="shared" ref="A15:A16" si="8">A14</f>
        <v>05007938 - Le Trèfle à Barbezieux-St-Hilaire</v>
      </c>
      <c r="B15" s="54"/>
      <c r="C15" s="55" t="s">
        <v>232</v>
      </c>
      <c r="D15" s="56"/>
      <c r="E15" s="57">
        <f>COUNTIF(F15:AI15,"&gt;0")</f>
        <v>1</v>
      </c>
      <c r="F15" s="54">
        <f>COUNTIFS(F10:F13,"&gt;0,1")</f>
        <v>0</v>
      </c>
      <c r="G15" s="54">
        <f t="shared" ref="G15" si="9">COUNTIFS(G10:G13,"&gt;0,1")</f>
        <v>0</v>
      </c>
      <c r="H15" s="54">
        <f t="shared" ref="H15:AI15" si="10">COUNTIFS(H10:H13,"&gt;0,1")</f>
        <v>0</v>
      </c>
      <c r="I15" s="54">
        <f t="shared" si="10"/>
        <v>0</v>
      </c>
      <c r="J15" s="54">
        <f t="shared" si="10"/>
        <v>0</v>
      </c>
      <c r="K15" s="54">
        <f t="shared" si="10"/>
        <v>0</v>
      </c>
      <c r="L15" s="54">
        <f t="shared" si="10"/>
        <v>0</v>
      </c>
      <c r="M15" s="54">
        <f t="shared" si="10"/>
        <v>0</v>
      </c>
      <c r="N15" s="54">
        <f t="shared" si="10"/>
        <v>1</v>
      </c>
      <c r="O15" s="54">
        <f t="shared" si="10"/>
        <v>0</v>
      </c>
      <c r="P15" s="54">
        <f t="shared" si="10"/>
        <v>0</v>
      </c>
      <c r="Q15" s="54">
        <f t="shared" si="10"/>
        <v>0</v>
      </c>
      <c r="R15" s="54">
        <f t="shared" si="10"/>
        <v>0</v>
      </c>
      <c r="S15" s="54">
        <f t="shared" si="10"/>
        <v>0</v>
      </c>
      <c r="T15" s="54">
        <f t="shared" si="10"/>
        <v>0</v>
      </c>
      <c r="U15" s="54">
        <f t="shared" si="10"/>
        <v>0</v>
      </c>
      <c r="V15" s="54">
        <f t="shared" si="10"/>
        <v>0</v>
      </c>
      <c r="W15" s="54">
        <f t="shared" si="10"/>
        <v>0</v>
      </c>
      <c r="X15" s="54">
        <f t="shared" si="10"/>
        <v>0</v>
      </c>
      <c r="Y15" s="54">
        <f t="shared" si="10"/>
        <v>0</v>
      </c>
      <c r="Z15" s="54">
        <f t="shared" si="10"/>
        <v>0</v>
      </c>
      <c r="AA15" s="54">
        <f t="shared" si="10"/>
        <v>0</v>
      </c>
      <c r="AB15" s="54">
        <f t="shared" si="10"/>
        <v>0</v>
      </c>
      <c r="AC15" s="54">
        <f t="shared" si="10"/>
        <v>0</v>
      </c>
      <c r="AD15" s="54">
        <f t="shared" si="10"/>
        <v>0</v>
      </c>
      <c r="AE15" s="54">
        <f t="shared" si="10"/>
        <v>0</v>
      </c>
      <c r="AF15" s="54">
        <f t="shared" si="10"/>
        <v>0</v>
      </c>
      <c r="AG15" s="54">
        <f t="shared" si="10"/>
        <v>0</v>
      </c>
      <c r="AH15" s="54">
        <f t="shared" si="10"/>
        <v>0</v>
      </c>
      <c r="AI15" s="54">
        <f t="shared" si="10"/>
        <v>0</v>
      </c>
    </row>
    <row r="16" spans="1:35" s="71" customFormat="1" ht="15" thickBot="1" x14ac:dyDescent="0.35">
      <c r="A16" s="68" t="str">
        <f t="shared" si="8"/>
        <v>05007938 - Le Trèfle à Barbezieux-St-Hilaire</v>
      </c>
      <c r="B16" s="69"/>
      <c r="C16" s="69" t="s">
        <v>233</v>
      </c>
      <c r="D16" s="69"/>
      <c r="E16" s="70">
        <f>MAX(F16:AI16)</f>
        <v>0.12</v>
      </c>
      <c r="F16" s="69">
        <f>MAX(F10:F13)</f>
        <v>0</v>
      </c>
      <c r="G16" s="69">
        <f t="shared" ref="G16" si="11">MAX(G10:G13)</f>
        <v>0</v>
      </c>
      <c r="H16" s="69">
        <f t="shared" ref="H16:AI16" si="12">MAX(H10:H13)</f>
        <v>0</v>
      </c>
      <c r="I16" s="69">
        <f t="shared" si="12"/>
        <v>0</v>
      </c>
      <c r="J16" s="69">
        <f t="shared" si="12"/>
        <v>0.09</v>
      </c>
      <c r="K16" s="69">
        <f t="shared" si="12"/>
        <v>0</v>
      </c>
      <c r="L16" s="69">
        <f t="shared" si="12"/>
        <v>0</v>
      </c>
      <c r="M16" s="69">
        <f t="shared" si="12"/>
        <v>0</v>
      </c>
      <c r="N16" s="69">
        <f t="shared" si="12"/>
        <v>0.12</v>
      </c>
      <c r="O16" s="69">
        <f t="shared" si="12"/>
        <v>1.7000000000000001E-2</v>
      </c>
      <c r="P16" s="69">
        <f t="shared" si="12"/>
        <v>0</v>
      </c>
      <c r="Q16" s="69">
        <f t="shared" si="12"/>
        <v>0</v>
      </c>
      <c r="R16" s="69">
        <f t="shared" si="12"/>
        <v>0</v>
      </c>
      <c r="S16" s="69">
        <f t="shared" si="12"/>
        <v>0</v>
      </c>
      <c r="T16" s="69">
        <f t="shared" si="12"/>
        <v>0</v>
      </c>
      <c r="U16" s="69">
        <f t="shared" si="12"/>
        <v>0</v>
      </c>
      <c r="V16" s="69">
        <f t="shared" si="12"/>
        <v>0</v>
      </c>
      <c r="W16" s="69">
        <f t="shared" si="12"/>
        <v>0</v>
      </c>
      <c r="X16" s="69">
        <f t="shared" si="12"/>
        <v>0</v>
      </c>
      <c r="Y16" s="69">
        <f t="shared" si="12"/>
        <v>0</v>
      </c>
      <c r="Z16" s="69">
        <f t="shared" si="12"/>
        <v>0.03</v>
      </c>
      <c r="AA16" s="69">
        <f t="shared" si="12"/>
        <v>0.03</v>
      </c>
      <c r="AB16" s="69">
        <f t="shared" si="12"/>
        <v>0.08</v>
      </c>
      <c r="AC16" s="69">
        <f t="shared" si="12"/>
        <v>0.02</v>
      </c>
      <c r="AD16" s="69">
        <f t="shared" si="12"/>
        <v>0</v>
      </c>
      <c r="AE16" s="69">
        <f t="shared" si="12"/>
        <v>0</v>
      </c>
      <c r="AF16" s="69">
        <f t="shared" si="12"/>
        <v>0</v>
      </c>
      <c r="AG16" s="69">
        <f t="shared" si="12"/>
        <v>0</v>
      </c>
      <c r="AH16" s="69">
        <f t="shared" si="12"/>
        <v>0</v>
      </c>
      <c r="AI16" s="69">
        <f t="shared" si="12"/>
        <v>0</v>
      </c>
    </row>
    <row r="17" spans="1:35" x14ac:dyDescent="0.3">
      <c r="A17" s="81" t="s">
        <v>218</v>
      </c>
      <c r="B17" s="46">
        <v>1</v>
      </c>
      <c r="C17" s="47">
        <v>44277</v>
      </c>
      <c r="D17" s="48">
        <v>0.52986111111111112</v>
      </c>
      <c r="E17" s="53"/>
      <c r="F17" s="46"/>
      <c r="G17" s="46"/>
      <c r="H17" s="46"/>
      <c r="I17" s="46"/>
      <c r="J17" s="46"/>
      <c r="K17" s="46"/>
      <c r="L17" s="46"/>
      <c r="M17" s="46"/>
      <c r="N17" s="46"/>
      <c r="O17" s="46"/>
      <c r="P17" s="46"/>
      <c r="Q17" s="46"/>
      <c r="R17" s="46"/>
      <c r="S17" s="46"/>
      <c r="T17" s="46"/>
      <c r="U17" s="46"/>
      <c r="V17" s="46"/>
      <c r="W17" s="46"/>
      <c r="X17" s="46"/>
      <c r="Y17" s="46"/>
      <c r="Z17" s="46"/>
      <c r="AA17" s="46"/>
      <c r="AB17" s="46">
        <v>0.19</v>
      </c>
      <c r="AC17" s="46"/>
      <c r="AD17" s="46"/>
      <c r="AE17" s="46"/>
      <c r="AF17" s="46"/>
      <c r="AG17" s="46"/>
      <c r="AH17" s="46"/>
      <c r="AI17" s="46"/>
    </row>
    <row r="18" spans="1:35" x14ac:dyDescent="0.3">
      <c r="A18" s="81" t="s">
        <v>218</v>
      </c>
      <c r="B18" s="46">
        <v>1</v>
      </c>
      <c r="C18" s="47">
        <v>44333</v>
      </c>
      <c r="D18" s="48">
        <v>0.5444444444444444</v>
      </c>
      <c r="E18" s="53"/>
      <c r="F18" s="46"/>
      <c r="G18" s="46"/>
      <c r="H18" s="46"/>
      <c r="I18" s="46"/>
      <c r="J18" s="46">
        <v>0.14000000000000001</v>
      </c>
      <c r="K18" s="46"/>
      <c r="L18" s="46"/>
      <c r="M18" s="46"/>
      <c r="N18" s="46"/>
      <c r="O18" s="46">
        <v>9.6000000000000002E-2</v>
      </c>
      <c r="P18" s="46"/>
      <c r="Q18" s="46"/>
      <c r="R18" s="46">
        <v>0.05</v>
      </c>
      <c r="S18" s="46">
        <v>1.7999999999999999E-2</v>
      </c>
      <c r="T18" s="46"/>
      <c r="U18" s="46"/>
      <c r="V18" s="46">
        <v>4.7E-2</v>
      </c>
      <c r="W18" s="46">
        <v>0.05</v>
      </c>
      <c r="X18" s="46">
        <v>0.05</v>
      </c>
      <c r="Y18" s="46">
        <v>0.04</v>
      </c>
      <c r="Z18" s="46">
        <v>0.12</v>
      </c>
      <c r="AA18" s="46">
        <v>0.04</v>
      </c>
      <c r="AB18" s="46">
        <v>0.82</v>
      </c>
      <c r="AC18" s="46">
        <v>0.11</v>
      </c>
      <c r="AD18" s="46"/>
      <c r="AE18" s="46"/>
      <c r="AF18" s="46">
        <v>1.2E-2</v>
      </c>
      <c r="AG18" s="46"/>
      <c r="AH18" s="46">
        <v>0.13</v>
      </c>
      <c r="AI18" s="46"/>
    </row>
    <row r="19" spans="1:35" x14ac:dyDescent="0.3">
      <c r="A19" s="81" t="s">
        <v>218</v>
      </c>
      <c r="B19" s="46">
        <v>1</v>
      </c>
      <c r="C19" s="47">
        <v>44368</v>
      </c>
      <c r="D19" s="48">
        <v>0.4291666666666667</v>
      </c>
      <c r="E19" s="53"/>
      <c r="F19" s="46"/>
      <c r="G19" s="46"/>
      <c r="H19" s="46"/>
      <c r="I19" s="46"/>
      <c r="J19" s="46">
        <v>0.28000000000000003</v>
      </c>
      <c r="K19" s="46"/>
      <c r="L19" s="46"/>
      <c r="M19" s="46"/>
      <c r="N19" s="46"/>
      <c r="O19" s="46">
        <v>1.7999999999999999E-2</v>
      </c>
      <c r="P19" s="46"/>
      <c r="Q19" s="46"/>
      <c r="R19" s="46"/>
      <c r="S19" s="46"/>
      <c r="T19" s="46"/>
      <c r="U19" s="46">
        <v>0.04</v>
      </c>
      <c r="V19" s="46"/>
      <c r="W19" s="46"/>
      <c r="X19" s="46"/>
      <c r="Y19" s="46"/>
      <c r="Z19" s="46"/>
      <c r="AA19" s="46"/>
      <c r="AB19" s="46">
        <v>1.2</v>
      </c>
      <c r="AC19" s="46">
        <v>0.16</v>
      </c>
      <c r="AD19" s="46"/>
      <c r="AE19" s="46"/>
      <c r="AF19" s="46"/>
      <c r="AG19" s="46"/>
      <c r="AH19" s="46"/>
      <c r="AI19" s="46"/>
    </row>
    <row r="20" spans="1:35" x14ac:dyDescent="0.3">
      <c r="A20" s="81" t="s">
        <v>218</v>
      </c>
      <c r="B20" s="46">
        <v>1</v>
      </c>
      <c r="C20" s="47">
        <v>44403</v>
      </c>
      <c r="D20" s="48">
        <v>0.52430555555555558</v>
      </c>
      <c r="E20" s="53"/>
      <c r="F20" s="46"/>
      <c r="G20" s="46"/>
      <c r="H20" s="46"/>
      <c r="I20" s="46"/>
      <c r="J20" s="46">
        <v>0.31</v>
      </c>
      <c r="K20" s="46"/>
      <c r="L20" s="46"/>
      <c r="M20" s="46"/>
      <c r="N20" s="46"/>
      <c r="O20" s="46"/>
      <c r="P20" s="46"/>
      <c r="Q20" s="46"/>
      <c r="R20" s="46">
        <v>0.1</v>
      </c>
      <c r="S20" s="46"/>
      <c r="T20" s="46"/>
      <c r="U20" s="46"/>
      <c r="V20" s="46"/>
      <c r="W20" s="46"/>
      <c r="X20" s="46"/>
      <c r="Y20" s="46"/>
      <c r="Z20" s="46"/>
      <c r="AA20" s="46"/>
      <c r="AB20" s="46"/>
      <c r="AC20" s="46"/>
      <c r="AD20" s="46"/>
      <c r="AE20" s="46"/>
      <c r="AF20" s="46"/>
      <c r="AG20" s="46"/>
      <c r="AH20" s="46"/>
      <c r="AI20" s="46"/>
    </row>
    <row r="21" spans="1:35" x14ac:dyDescent="0.3">
      <c r="A21" s="81" t="s">
        <v>218</v>
      </c>
      <c r="B21" s="46">
        <v>1</v>
      </c>
      <c r="C21" s="47">
        <v>44459</v>
      </c>
      <c r="D21" s="48">
        <v>0.51874999999999993</v>
      </c>
      <c r="E21" s="53"/>
      <c r="F21" s="46"/>
      <c r="G21" s="46"/>
      <c r="H21" s="46"/>
      <c r="I21" s="46"/>
      <c r="J21" s="46">
        <v>0.56999999999999995</v>
      </c>
      <c r="K21" s="46"/>
      <c r="L21" s="46"/>
      <c r="M21" s="46"/>
      <c r="N21" s="46"/>
      <c r="O21" s="46"/>
      <c r="P21" s="46"/>
      <c r="Q21" s="46"/>
      <c r="R21" s="46"/>
      <c r="S21" s="46"/>
      <c r="T21" s="46"/>
      <c r="U21" s="46"/>
      <c r="V21" s="46"/>
      <c r="W21" s="46"/>
      <c r="X21" s="46"/>
      <c r="Y21" s="46"/>
      <c r="Z21" s="46"/>
      <c r="AA21" s="46"/>
      <c r="AB21" s="46"/>
      <c r="AC21" s="46"/>
      <c r="AD21" s="46"/>
      <c r="AE21" s="46"/>
      <c r="AF21" s="46"/>
      <c r="AG21" s="46"/>
      <c r="AH21" s="46"/>
      <c r="AI21" s="46"/>
    </row>
    <row r="22" spans="1:35" x14ac:dyDescent="0.3">
      <c r="A22" s="81" t="s">
        <v>218</v>
      </c>
      <c r="B22" s="46">
        <v>1</v>
      </c>
      <c r="C22" s="47">
        <v>44522</v>
      </c>
      <c r="D22" s="48">
        <v>0.58958333333333335</v>
      </c>
      <c r="E22" s="53"/>
      <c r="F22" s="46"/>
      <c r="G22" s="46"/>
      <c r="H22" s="46"/>
      <c r="I22" s="46"/>
      <c r="J22" s="46">
        <v>1.1000000000000001</v>
      </c>
      <c r="K22" s="46"/>
      <c r="L22" s="46"/>
      <c r="M22" s="46"/>
      <c r="N22" s="46"/>
      <c r="O22" s="46"/>
      <c r="P22" s="46"/>
      <c r="Q22" s="46"/>
      <c r="R22" s="46">
        <v>0.62</v>
      </c>
      <c r="S22" s="46"/>
      <c r="T22" s="46"/>
      <c r="U22" s="46"/>
      <c r="V22" s="46"/>
      <c r="W22" s="46"/>
      <c r="X22" s="46"/>
      <c r="Y22" s="46"/>
      <c r="Z22" s="46"/>
      <c r="AA22" s="46"/>
      <c r="AB22" s="46">
        <v>0.13</v>
      </c>
      <c r="AC22" s="46"/>
      <c r="AD22" s="46"/>
      <c r="AE22" s="46"/>
      <c r="AF22" s="46"/>
      <c r="AG22" s="46">
        <v>0.06</v>
      </c>
      <c r="AH22" s="46"/>
      <c r="AI22" s="46"/>
    </row>
    <row r="23" spans="1:35" s="58" customFormat="1" x14ac:dyDescent="0.3">
      <c r="A23" s="82" t="str">
        <f>A22</f>
        <v>05013151 - Le Tourtrat à REPARSAC</v>
      </c>
      <c r="B23" s="54"/>
      <c r="C23" s="55" t="s">
        <v>231</v>
      </c>
      <c r="D23" s="56"/>
      <c r="E23" s="57">
        <f>COUNTIF(F23:AI23,"&gt;0")</f>
        <v>16</v>
      </c>
      <c r="F23" s="54">
        <f>COUNT(F17:F22)</f>
        <v>0</v>
      </c>
      <c r="G23" s="54">
        <f t="shared" ref="G23" si="13">COUNT(G17:G22)</f>
        <v>0</v>
      </c>
      <c r="H23" s="54">
        <f t="shared" ref="H23:AI23" si="14">COUNT(H17:H22)</f>
        <v>0</v>
      </c>
      <c r="I23" s="54">
        <f t="shared" si="14"/>
        <v>0</v>
      </c>
      <c r="J23" s="54">
        <f t="shared" si="14"/>
        <v>5</v>
      </c>
      <c r="K23" s="54">
        <f t="shared" si="14"/>
        <v>0</v>
      </c>
      <c r="L23" s="54">
        <f t="shared" si="14"/>
        <v>0</v>
      </c>
      <c r="M23" s="54">
        <f t="shared" si="14"/>
        <v>0</v>
      </c>
      <c r="N23" s="54">
        <f t="shared" si="14"/>
        <v>0</v>
      </c>
      <c r="O23" s="54">
        <f t="shared" si="14"/>
        <v>2</v>
      </c>
      <c r="P23" s="54">
        <f t="shared" si="14"/>
        <v>0</v>
      </c>
      <c r="Q23" s="54">
        <f t="shared" si="14"/>
        <v>0</v>
      </c>
      <c r="R23" s="54">
        <f t="shared" si="14"/>
        <v>3</v>
      </c>
      <c r="S23" s="54">
        <f t="shared" si="14"/>
        <v>1</v>
      </c>
      <c r="T23" s="54">
        <f t="shared" si="14"/>
        <v>0</v>
      </c>
      <c r="U23" s="54">
        <f t="shared" si="14"/>
        <v>1</v>
      </c>
      <c r="V23" s="54">
        <f t="shared" si="14"/>
        <v>1</v>
      </c>
      <c r="W23" s="54">
        <f t="shared" si="14"/>
        <v>1</v>
      </c>
      <c r="X23" s="54">
        <f t="shared" si="14"/>
        <v>1</v>
      </c>
      <c r="Y23" s="54">
        <f t="shared" si="14"/>
        <v>1</v>
      </c>
      <c r="Z23" s="54">
        <f t="shared" si="14"/>
        <v>1</v>
      </c>
      <c r="AA23" s="54">
        <f t="shared" si="14"/>
        <v>1</v>
      </c>
      <c r="AB23" s="54">
        <f t="shared" si="14"/>
        <v>4</v>
      </c>
      <c r="AC23" s="54">
        <f t="shared" si="14"/>
        <v>2</v>
      </c>
      <c r="AD23" s="54">
        <f t="shared" si="14"/>
        <v>0</v>
      </c>
      <c r="AE23" s="54">
        <f t="shared" si="14"/>
        <v>0</v>
      </c>
      <c r="AF23" s="54">
        <f t="shared" si="14"/>
        <v>1</v>
      </c>
      <c r="AG23" s="54">
        <f t="shared" si="14"/>
        <v>1</v>
      </c>
      <c r="AH23" s="54">
        <f t="shared" si="14"/>
        <v>1</v>
      </c>
      <c r="AI23" s="54">
        <f t="shared" si="14"/>
        <v>0</v>
      </c>
    </row>
    <row r="24" spans="1:35" s="58" customFormat="1" x14ac:dyDescent="0.3">
      <c r="A24" s="82" t="str">
        <f t="shared" ref="A24:A25" si="15">A23</f>
        <v>05013151 - Le Tourtrat à REPARSAC</v>
      </c>
      <c r="B24" s="54"/>
      <c r="C24" s="55" t="s">
        <v>232</v>
      </c>
      <c r="D24" s="56"/>
      <c r="E24" s="57">
        <f>COUNTIF(F24:AI24,"&gt;0")</f>
        <v>6</v>
      </c>
      <c r="F24" s="54">
        <f>COUNTIFS(F17:F22,"&gt;0,1")</f>
        <v>0</v>
      </c>
      <c r="G24" s="54">
        <f t="shared" ref="G24" si="16">COUNTIFS(G17:G22,"&gt;0,1")</f>
        <v>0</v>
      </c>
      <c r="H24" s="54">
        <f t="shared" ref="H24:AI24" si="17">COUNTIFS(H17:H22,"&gt;0,1")</f>
        <v>0</v>
      </c>
      <c r="I24" s="54">
        <f t="shared" si="17"/>
        <v>0</v>
      </c>
      <c r="J24" s="54">
        <f t="shared" si="17"/>
        <v>5</v>
      </c>
      <c r="K24" s="54">
        <f t="shared" si="17"/>
        <v>0</v>
      </c>
      <c r="L24" s="54">
        <f t="shared" si="17"/>
        <v>0</v>
      </c>
      <c r="M24" s="54">
        <f t="shared" si="17"/>
        <v>0</v>
      </c>
      <c r="N24" s="54">
        <f t="shared" si="17"/>
        <v>0</v>
      </c>
      <c r="O24" s="54">
        <f t="shared" si="17"/>
        <v>0</v>
      </c>
      <c r="P24" s="54">
        <f t="shared" si="17"/>
        <v>0</v>
      </c>
      <c r="Q24" s="54">
        <f t="shared" si="17"/>
        <v>0</v>
      </c>
      <c r="R24" s="54">
        <f t="shared" si="17"/>
        <v>1</v>
      </c>
      <c r="S24" s="54">
        <f t="shared" si="17"/>
        <v>0</v>
      </c>
      <c r="T24" s="54">
        <f t="shared" si="17"/>
        <v>0</v>
      </c>
      <c r="U24" s="54">
        <f t="shared" si="17"/>
        <v>0</v>
      </c>
      <c r="V24" s="54">
        <f t="shared" si="17"/>
        <v>0</v>
      </c>
      <c r="W24" s="54">
        <f t="shared" si="17"/>
        <v>0</v>
      </c>
      <c r="X24" s="54">
        <f t="shared" si="17"/>
        <v>0</v>
      </c>
      <c r="Y24" s="54">
        <f t="shared" si="17"/>
        <v>0</v>
      </c>
      <c r="Z24" s="54">
        <f t="shared" si="17"/>
        <v>1</v>
      </c>
      <c r="AA24" s="54">
        <f t="shared" si="17"/>
        <v>0</v>
      </c>
      <c r="AB24" s="54">
        <f t="shared" si="17"/>
        <v>4</v>
      </c>
      <c r="AC24" s="54">
        <f t="shared" si="17"/>
        <v>2</v>
      </c>
      <c r="AD24" s="54">
        <f t="shared" si="17"/>
        <v>0</v>
      </c>
      <c r="AE24" s="54">
        <f t="shared" si="17"/>
        <v>0</v>
      </c>
      <c r="AF24" s="54">
        <f t="shared" si="17"/>
        <v>0</v>
      </c>
      <c r="AG24" s="54">
        <f t="shared" si="17"/>
        <v>0</v>
      </c>
      <c r="AH24" s="54">
        <f t="shared" si="17"/>
        <v>1</v>
      </c>
      <c r="AI24" s="54">
        <f t="shared" si="17"/>
        <v>0</v>
      </c>
    </row>
    <row r="25" spans="1:35" s="71" customFormat="1" ht="15" thickBot="1" x14ac:dyDescent="0.35">
      <c r="A25" s="83" t="str">
        <f t="shared" si="15"/>
        <v>05013151 - Le Tourtrat à REPARSAC</v>
      </c>
      <c r="B25" s="69"/>
      <c r="C25" s="69" t="s">
        <v>233</v>
      </c>
      <c r="D25" s="69"/>
      <c r="E25" s="70">
        <f>MAX(F25:AI25)</f>
        <v>1.2</v>
      </c>
      <c r="F25" s="69">
        <f>MAX(F17:F22)</f>
        <v>0</v>
      </c>
      <c r="G25" s="69">
        <f t="shared" ref="G25" si="18">MAX(G17:G22)</f>
        <v>0</v>
      </c>
      <c r="H25" s="69">
        <f t="shared" ref="H25:AI25" si="19">MAX(H17:H22)</f>
        <v>0</v>
      </c>
      <c r="I25" s="69">
        <f t="shared" si="19"/>
        <v>0</v>
      </c>
      <c r="J25" s="69">
        <f t="shared" si="19"/>
        <v>1.1000000000000001</v>
      </c>
      <c r="K25" s="69">
        <f t="shared" si="19"/>
        <v>0</v>
      </c>
      <c r="L25" s="69">
        <f t="shared" si="19"/>
        <v>0</v>
      </c>
      <c r="M25" s="69">
        <f t="shared" si="19"/>
        <v>0</v>
      </c>
      <c r="N25" s="69">
        <f t="shared" si="19"/>
        <v>0</v>
      </c>
      <c r="O25" s="69">
        <f t="shared" si="19"/>
        <v>9.6000000000000002E-2</v>
      </c>
      <c r="P25" s="69">
        <f t="shared" si="19"/>
        <v>0</v>
      </c>
      <c r="Q25" s="69">
        <f t="shared" si="19"/>
        <v>0</v>
      </c>
      <c r="R25" s="69">
        <f t="shared" si="19"/>
        <v>0.62</v>
      </c>
      <c r="S25" s="69">
        <f t="shared" si="19"/>
        <v>1.7999999999999999E-2</v>
      </c>
      <c r="T25" s="69">
        <f t="shared" si="19"/>
        <v>0</v>
      </c>
      <c r="U25" s="69">
        <f t="shared" si="19"/>
        <v>0.04</v>
      </c>
      <c r="V25" s="69">
        <f t="shared" si="19"/>
        <v>4.7E-2</v>
      </c>
      <c r="W25" s="69">
        <f t="shared" si="19"/>
        <v>0.05</v>
      </c>
      <c r="X25" s="69">
        <f t="shared" si="19"/>
        <v>0.05</v>
      </c>
      <c r="Y25" s="69">
        <f t="shared" si="19"/>
        <v>0.04</v>
      </c>
      <c r="Z25" s="69">
        <f t="shared" si="19"/>
        <v>0.12</v>
      </c>
      <c r="AA25" s="69">
        <f t="shared" si="19"/>
        <v>0.04</v>
      </c>
      <c r="AB25" s="69">
        <f t="shared" si="19"/>
        <v>1.2</v>
      </c>
      <c r="AC25" s="69">
        <f t="shared" si="19"/>
        <v>0.16</v>
      </c>
      <c r="AD25" s="69">
        <f t="shared" si="19"/>
        <v>0</v>
      </c>
      <c r="AE25" s="69">
        <f t="shared" si="19"/>
        <v>0</v>
      </c>
      <c r="AF25" s="69">
        <f t="shared" si="19"/>
        <v>1.2E-2</v>
      </c>
      <c r="AG25" s="69">
        <f t="shared" si="19"/>
        <v>0.06</v>
      </c>
      <c r="AH25" s="69">
        <f t="shared" si="19"/>
        <v>0.13</v>
      </c>
      <c r="AI25" s="69">
        <f t="shared" si="19"/>
        <v>0</v>
      </c>
    </row>
    <row r="26" spans="1:35" x14ac:dyDescent="0.3">
      <c r="A26" s="81" t="s">
        <v>219</v>
      </c>
      <c r="B26" s="46">
        <v>1</v>
      </c>
      <c r="C26" s="47">
        <v>44277</v>
      </c>
      <c r="D26" s="48">
        <v>0.52222222222222225</v>
      </c>
      <c r="E26" s="53"/>
      <c r="F26" s="46"/>
      <c r="G26" s="46"/>
      <c r="H26" s="46"/>
      <c r="I26" s="46"/>
      <c r="J26" s="46"/>
      <c r="K26" s="46"/>
      <c r="L26" s="46"/>
      <c r="M26" s="46"/>
      <c r="N26" s="46"/>
      <c r="O26" s="46"/>
      <c r="P26" s="46"/>
      <c r="Q26" s="46"/>
      <c r="R26" s="46"/>
      <c r="S26" s="46"/>
      <c r="T26" s="46"/>
      <c r="U26" s="46"/>
      <c r="V26" s="46"/>
      <c r="W26" s="46"/>
      <c r="X26" s="46"/>
      <c r="Y26" s="46"/>
      <c r="Z26" s="46"/>
      <c r="AA26" s="46"/>
      <c r="AB26" s="46">
        <v>0.18</v>
      </c>
      <c r="AC26" s="46"/>
      <c r="AD26" s="46"/>
      <c r="AE26" s="46"/>
      <c r="AF26" s="46"/>
      <c r="AG26" s="46"/>
      <c r="AH26" s="46"/>
      <c r="AI26" s="46"/>
    </row>
    <row r="27" spans="1:35" x14ac:dyDescent="0.3">
      <c r="A27" s="81" t="s">
        <v>219</v>
      </c>
      <c r="B27" s="46">
        <v>1</v>
      </c>
      <c r="C27" s="47">
        <v>44333</v>
      </c>
      <c r="D27" s="48">
        <v>0.53611111111111109</v>
      </c>
      <c r="E27" s="53"/>
      <c r="F27" s="46"/>
      <c r="G27" s="46"/>
      <c r="H27" s="46"/>
      <c r="I27" s="46"/>
      <c r="J27" s="46">
        <v>0.14000000000000001</v>
      </c>
      <c r="K27" s="46"/>
      <c r="L27" s="46"/>
      <c r="M27" s="46"/>
      <c r="N27" s="46">
        <v>0.03</v>
      </c>
      <c r="O27" s="46">
        <v>8.8999999999999996E-2</v>
      </c>
      <c r="P27" s="46"/>
      <c r="Q27" s="46"/>
      <c r="R27" s="46"/>
      <c r="S27" s="46"/>
      <c r="T27" s="46"/>
      <c r="U27" s="46"/>
      <c r="V27" s="46">
        <v>4.2999999999999997E-2</v>
      </c>
      <c r="W27" s="46">
        <v>0.05</v>
      </c>
      <c r="X27" s="46">
        <v>0.03</v>
      </c>
      <c r="Y27" s="46">
        <v>0.04</v>
      </c>
      <c r="Z27" s="46">
        <v>0.12</v>
      </c>
      <c r="AA27" s="46">
        <v>0.04</v>
      </c>
      <c r="AB27" s="46">
        <v>0.72</v>
      </c>
      <c r="AC27" s="46">
        <v>0.11</v>
      </c>
      <c r="AD27" s="46"/>
      <c r="AE27" s="46"/>
      <c r="AF27" s="46">
        <v>1.4999999999999999E-2</v>
      </c>
      <c r="AG27" s="46"/>
      <c r="AH27" s="46">
        <v>0.11</v>
      </c>
      <c r="AI27" s="46"/>
    </row>
    <row r="28" spans="1:35" x14ac:dyDescent="0.3">
      <c r="A28" s="81" t="s">
        <v>219</v>
      </c>
      <c r="B28" s="46">
        <v>1</v>
      </c>
      <c r="C28" s="47">
        <v>44368</v>
      </c>
      <c r="D28" s="48">
        <v>0.42152777777777778</v>
      </c>
      <c r="E28" s="53"/>
      <c r="F28" s="46"/>
      <c r="G28" s="46"/>
      <c r="H28" s="46"/>
      <c r="I28" s="46"/>
      <c r="J28" s="46">
        <v>0.21</v>
      </c>
      <c r="K28" s="46"/>
      <c r="L28" s="46"/>
      <c r="M28" s="46"/>
      <c r="N28" s="46"/>
      <c r="O28" s="46"/>
      <c r="P28" s="46"/>
      <c r="Q28" s="46"/>
      <c r="R28" s="46"/>
      <c r="S28" s="46"/>
      <c r="T28" s="46"/>
      <c r="U28" s="46">
        <v>0.03</v>
      </c>
      <c r="V28" s="46"/>
      <c r="W28" s="46"/>
      <c r="X28" s="46"/>
      <c r="Y28" s="46"/>
      <c r="Z28" s="46"/>
      <c r="AA28" s="46"/>
      <c r="AB28" s="46">
        <v>1</v>
      </c>
      <c r="AC28" s="46">
        <v>0.13</v>
      </c>
      <c r="AD28" s="46"/>
      <c r="AE28" s="46"/>
      <c r="AF28" s="46"/>
      <c r="AG28" s="46"/>
      <c r="AH28" s="46"/>
      <c r="AI28" s="46"/>
    </row>
    <row r="29" spans="1:35" x14ac:dyDescent="0.3">
      <c r="A29" s="81" t="s">
        <v>219</v>
      </c>
      <c r="B29" s="46">
        <v>1</v>
      </c>
      <c r="C29" s="47">
        <v>44403</v>
      </c>
      <c r="D29" s="48">
        <v>0.51874999999999993</v>
      </c>
      <c r="E29" s="53"/>
      <c r="F29" s="46"/>
      <c r="G29" s="46"/>
      <c r="H29" s="46"/>
      <c r="I29" s="46"/>
      <c r="J29" s="46">
        <v>0.28000000000000003</v>
      </c>
      <c r="K29" s="46"/>
      <c r="L29" s="46"/>
      <c r="M29" s="46"/>
      <c r="N29" s="46"/>
      <c r="O29" s="46"/>
      <c r="P29" s="46"/>
      <c r="Q29" s="46"/>
      <c r="R29" s="46">
        <v>7.0000000000000007E-2</v>
      </c>
      <c r="S29" s="46"/>
      <c r="T29" s="46"/>
      <c r="U29" s="46"/>
      <c r="V29" s="46"/>
      <c r="W29" s="46"/>
      <c r="X29" s="46"/>
      <c r="Y29" s="46"/>
      <c r="Z29" s="46"/>
      <c r="AA29" s="46"/>
      <c r="AB29" s="46"/>
      <c r="AC29" s="46"/>
      <c r="AD29" s="46"/>
      <c r="AE29" s="46"/>
      <c r="AF29" s="46"/>
      <c r="AG29" s="46"/>
      <c r="AH29" s="46"/>
      <c r="AI29" s="46"/>
    </row>
    <row r="30" spans="1:35" x14ac:dyDescent="0.3">
      <c r="A30" s="81" t="s">
        <v>219</v>
      </c>
      <c r="B30" s="46">
        <v>1</v>
      </c>
      <c r="C30" s="47">
        <v>44459</v>
      </c>
      <c r="D30" s="48">
        <v>0.5131944444444444</v>
      </c>
      <c r="E30" s="53"/>
      <c r="F30" s="46"/>
      <c r="G30" s="46"/>
      <c r="H30" s="46"/>
      <c r="I30" s="46"/>
      <c r="J30" s="46">
        <v>0.5</v>
      </c>
      <c r="K30" s="46"/>
      <c r="L30" s="46"/>
      <c r="M30" s="46"/>
      <c r="N30" s="46"/>
      <c r="O30" s="46"/>
      <c r="P30" s="46"/>
      <c r="Q30" s="46"/>
      <c r="R30" s="46">
        <v>0.71</v>
      </c>
      <c r="S30" s="46"/>
      <c r="T30" s="46"/>
      <c r="U30" s="46"/>
      <c r="V30" s="46"/>
      <c r="W30" s="46"/>
      <c r="X30" s="46"/>
      <c r="Y30" s="46"/>
      <c r="Z30" s="46"/>
      <c r="AA30" s="46"/>
      <c r="AB30" s="46"/>
      <c r="AC30" s="46"/>
      <c r="AD30" s="46"/>
      <c r="AE30" s="46"/>
      <c r="AF30" s="46"/>
      <c r="AG30" s="46"/>
      <c r="AH30" s="46"/>
      <c r="AI30" s="46"/>
    </row>
    <row r="31" spans="1:35" x14ac:dyDescent="0.3">
      <c r="A31" s="81" t="s">
        <v>219</v>
      </c>
      <c r="B31" s="46">
        <v>1</v>
      </c>
      <c r="C31" s="47">
        <v>44522</v>
      </c>
      <c r="D31" s="48">
        <v>0.57708333333333328</v>
      </c>
      <c r="E31" s="53"/>
      <c r="F31" s="46"/>
      <c r="G31" s="46"/>
      <c r="H31" s="46"/>
      <c r="I31" s="46"/>
      <c r="J31" s="46">
        <v>0.6</v>
      </c>
      <c r="K31" s="46"/>
      <c r="L31" s="46"/>
      <c r="M31" s="46"/>
      <c r="N31" s="46"/>
      <c r="O31" s="46"/>
      <c r="P31" s="46"/>
      <c r="Q31" s="46"/>
      <c r="R31" s="46">
        <v>0.38</v>
      </c>
      <c r="S31" s="46"/>
      <c r="T31" s="46"/>
      <c r="U31" s="46"/>
      <c r="V31" s="46"/>
      <c r="W31" s="46"/>
      <c r="X31" s="46"/>
      <c r="Y31" s="46"/>
      <c r="Z31" s="46"/>
      <c r="AA31" s="46"/>
      <c r="AB31" s="46">
        <v>0.16</v>
      </c>
      <c r="AC31" s="46"/>
      <c r="AD31" s="46"/>
      <c r="AE31" s="46"/>
      <c r="AF31" s="46"/>
      <c r="AG31" s="46">
        <v>0.05</v>
      </c>
      <c r="AH31" s="46"/>
      <c r="AI31" s="46"/>
    </row>
    <row r="32" spans="1:35" s="58" customFormat="1" x14ac:dyDescent="0.3">
      <c r="A32" s="82" t="str">
        <f>A31</f>
        <v>05013152 - Le Tourtrat à REPARSAC</v>
      </c>
      <c r="B32" s="54"/>
      <c r="C32" s="55" t="s">
        <v>231</v>
      </c>
      <c r="D32" s="56"/>
      <c r="E32" s="57">
        <f>COUNTIF(F32:AI32,"&gt;0")</f>
        <v>16</v>
      </c>
      <c r="F32" s="54">
        <f>COUNT(F26:F31)</f>
        <v>0</v>
      </c>
      <c r="G32" s="54">
        <f t="shared" ref="G32:AI32" si="20">COUNT(G26:G31)</f>
        <v>0</v>
      </c>
      <c r="H32" s="54">
        <f t="shared" si="20"/>
        <v>0</v>
      </c>
      <c r="I32" s="54">
        <f t="shared" si="20"/>
        <v>0</v>
      </c>
      <c r="J32" s="54">
        <f t="shared" si="20"/>
        <v>5</v>
      </c>
      <c r="K32" s="54">
        <f t="shared" si="20"/>
        <v>0</v>
      </c>
      <c r="L32" s="54">
        <f t="shared" si="20"/>
        <v>0</v>
      </c>
      <c r="M32" s="54">
        <f t="shared" si="20"/>
        <v>0</v>
      </c>
      <c r="N32" s="54">
        <f t="shared" si="20"/>
        <v>1</v>
      </c>
      <c r="O32" s="54">
        <f t="shared" si="20"/>
        <v>1</v>
      </c>
      <c r="P32" s="54">
        <f t="shared" si="20"/>
        <v>0</v>
      </c>
      <c r="Q32" s="54">
        <f t="shared" si="20"/>
        <v>0</v>
      </c>
      <c r="R32" s="54">
        <f t="shared" si="20"/>
        <v>3</v>
      </c>
      <c r="S32" s="54">
        <f t="shared" si="20"/>
        <v>0</v>
      </c>
      <c r="T32" s="54">
        <f t="shared" si="20"/>
        <v>0</v>
      </c>
      <c r="U32" s="54">
        <f t="shared" si="20"/>
        <v>1</v>
      </c>
      <c r="V32" s="54">
        <f t="shared" si="20"/>
        <v>1</v>
      </c>
      <c r="W32" s="54">
        <f t="shared" si="20"/>
        <v>1</v>
      </c>
      <c r="X32" s="54">
        <f t="shared" si="20"/>
        <v>1</v>
      </c>
      <c r="Y32" s="54">
        <f t="shared" si="20"/>
        <v>1</v>
      </c>
      <c r="Z32" s="54">
        <f t="shared" si="20"/>
        <v>1</v>
      </c>
      <c r="AA32" s="54">
        <f t="shared" si="20"/>
        <v>1</v>
      </c>
      <c r="AB32" s="54">
        <f t="shared" si="20"/>
        <v>4</v>
      </c>
      <c r="AC32" s="54">
        <f t="shared" si="20"/>
        <v>2</v>
      </c>
      <c r="AD32" s="54">
        <f t="shared" si="20"/>
        <v>0</v>
      </c>
      <c r="AE32" s="54">
        <f t="shared" si="20"/>
        <v>0</v>
      </c>
      <c r="AF32" s="54">
        <f t="shared" si="20"/>
        <v>1</v>
      </c>
      <c r="AG32" s="54">
        <f t="shared" si="20"/>
        <v>1</v>
      </c>
      <c r="AH32" s="54">
        <f t="shared" si="20"/>
        <v>1</v>
      </c>
      <c r="AI32" s="54">
        <f t="shared" si="20"/>
        <v>0</v>
      </c>
    </row>
    <row r="33" spans="1:35" s="58" customFormat="1" x14ac:dyDescent="0.3">
      <c r="A33" s="82" t="str">
        <f t="shared" ref="A33:A34" si="21">A32</f>
        <v>05013152 - Le Tourtrat à REPARSAC</v>
      </c>
      <c r="B33" s="54"/>
      <c r="C33" s="55" t="s">
        <v>232</v>
      </c>
      <c r="D33" s="56"/>
      <c r="E33" s="57">
        <f>COUNTIF(F33:AI33,"&gt;0")</f>
        <v>6</v>
      </c>
      <c r="F33" s="54">
        <f>COUNTIFS(F26:F31,"&gt;0,1")</f>
        <v>0</v>
      </c>
      <c r="G33" s="54">
        <f t="shared" ref="G33" si="22">COUNTIFS(G26:G31,"&gt;0,1")</f>
        <v>0</v>
      </c>
      <c r="H33" s="54">
        <f t="shared" ref="H33:AI33" si="23">COUNTIFS(H26:H31,"&gt;0,1")</f>
        <v>0</v>
      </c>
      <c r="I33" s="54">
        <f t="shared" si="23"/>
        <v>0</v>
      </c>
      <c r="J33" s="54">
        <f t="shared" si="23"/>
        <v>5</v>
      </c>
      <c r="K33" s="54">
        <f t="shared" si="23"/>
        <v>0</v>
      </c>
      <c r="L33" s="54">
        <f t="shared" si="23"/>
        <v>0</v>
      </c>
      <c r="M33" s="54">
        <f t="shared" si="23"/>
        <v>0</v>
      </c>
      <c r="N33" s="54">
        <f t="shared" si="23"/>
        <v>0</v>
      </c>
      <c r="O33" s="54">
        <f t="shared" si="23"/>
        <v>0</v>
      </c>
      <c r="P33" s="54">
        <f t="shared" si="23"/>
        <v>0</v>
      </c>
      <c r="Q33" s="54">
        <f t="shared" si="23"/>
        <v>0</v>
      </c>
      <c r="R33" s="54">
        <f t="shared" si="23"/>
        <v>2</v>
      </c>
      <c r="S33" s="54">
        <f t="shared" si="23"/>
        <v>0</v>
      </c>
      <c r="T33" s="54">
        <f t="shared" si="23"/>
        <v>0</v>
      </c>
      <c r="U33" s="54">
        <f t="shared" si="23"/>
        <v>0</v>
      </c>
      <c r="V33" s="54">
        <f t="shared" si="23"/>
        <v>0</v>
      </c>
      <c r="W33" s="54">
        <f t="shared" si="23"/>
        <v>0</v>
      </c>
      <c r="X33" s="54">
        <f t="shared" si="23"/>
        <v>0</v>
      </c>
      <c r="Y33" s="54">
        <f t="shared" si="23"/>
        <v>0</v>
      </c>
      <c r="Z33" s="54">
        <f t="shared" si="23"/>
        <v>1</v>
      </c>
      <c r="AA33" s="54">
        <f t="shared" si="23"/>
        <v>0</v>
      </c>
      <c r="AB33" s="54">
        <f t="shared" si="23"/>
        <v>4</v>
      </c>
      <c r="AC33" s="54">
        <f t="shared" si="23"/>
        <v>2</v>
      </c>
      <c r="AD33" s="54">
        <f t="shared" si="23"/>
        <v>0</v>
      </c>
      <c r="AE33" s="54">
        <f t="shared" si="23"/>
        <v>0</v>
      </c>
      <c r="AF33" s="54">
        <f t="shared" si="23"/>
        <v>0</v>
      </c>
      <c r="AG33" s="54">
        <f t="shared" si="23"/>
        <v>0</v>
      </c>
      <c r="AH33" s="54">
        <f t="shared" si="23"/>
        <v>1</v>
      </c>
      <c r="AI33" s="54">
        <f t="shared" si="23"/>
        <v>0</v>
      </c>
    </row>
    <row r="34" spans="1:35" s="71" customFormat="1" ht="15" thickBot="1" x14ac:dyDescent="0.35">
      <c r="A34" s="83" t="str">
        <f t="shared" si="21"/>
        <v>05013152 - Le Tourtrat à REPARSAC</v>
      </c>
      <c r="B34" s="69"/>
      <c r="C34" s="69" t="s">
        <v>233</v>
      </c>
      <c r="D34" s="69"/>
      <c r="E34" s="70">
        <f>MAX(F34:AI34)</f>
        <v>1</v>
      </c>
      <c r="F34" s="69">
        <f>MAX(F26:F31)</f>
        <v>0</v>
      </c>
      <c r="G34" s="69">
        <f t="shared" ref="G34" si="24">MAX(G26:G31)</f>
        <v>0</v>
      </c>
      <c r="H34" s="69">
        <f t="shared" ref="H34:AI34" si="25">MAX(H26:H31)</f>
        <v>0</v>
      </c>
      <c r="I34" s="69">
        <f t="shared" si="25"/>
        <v>0</v>
      </c>
      <c r="J34" s="69">
        <f t="shared" si="25"/>
        <v>0.6</v>
      </c>
      <c r="K34" s="69">
        <f t="shared" si="25"/>
        <v>0</v>
      </c>
      <c r="L34" s="69">
        <f t="shared" si="25"/>
        <v>0</v>
      </c>
      <c r="M34" s="69">
        <f t="shared" si="25"/>
        <v>0</v>
      </c>
      <c r="N34" s="69">
        <f t="shared" si="25"/>
        <v>0.03</v>
      </c>
      <c r="O34" s="69">
        <f t="shared" si="25"/>
        <v>8.8999999999999996E-2</v>
      </c>
      <c r="P34" s="69">
        <f t="shared" si="25"/>
        <v>0</v>
      </c>
      <c r="Q34" s="69">
        <f t="shared" si="25"/>
        <v>0</v>
      </c>
      <c r="R34" s="69">
        <f t="shared" si="25"/>
        <v>0.71</v>
      </c>
      <c r="S34" s="69">
        <f t="shared" si="25"/>
        <v>0</v>
      </c>
      <c r="T34" s="69">
        <f t="shared" si="25"/>
        <v>0</v>
      </c>
      <c r="U34" s="69">
        <f t="shared" si="25"/>
        <v>0.03</v>
      </c>
      <c r="V34" s="69">
        <f t="shared" si="25"/>
        <v>4.2999999999999997E-2</v>
      </c>
      <c r="W34" s="69">
        <f t="shared" si="25"/>
        <v>0.05</v>
      </c>
      <c r="X34" s="69">
        <f t="shared" si="25"/>
        <v>0.03</v>
      </c>
      <c r="Y34" s="69">
        <f t="shared" si="25"/>
        <v>0.04</v>
      </c>
      <c r="Z34" s="69">
        <f t="shared" si="25"/>
        <v>0.12</v>
      </c>
      <c r="AA34" s="69">
        <f t="shared" si="25"/>
        <v>0.04</v>
      </c>
      <c r="AB34" s="69">
        <f t="shared" si="25"/>
        <v>1</v>
      </c>
      <c r="AC34" s="69">
        <f t="shared" si="25"/>
        <v>0.13</v>
      </c>
      <c r="AD34" s="69">
        <f t="shared" si="25"/>
        <v>0</v>
      </c>
      <c r="AE34" s="69">
        <f t="shared" si="25"/>
        <v>0</v>
      </c>
      <c r="AF34" s="69">
        <f t="shared" si="25"/>
        <v>1.4999999999999999E-2</v>
      </c>
      <c r="AG34" s="69">
        <f t="shared" si="25"/>
        <v>0.05</v>
      </c>
      <c r="AH34" s="69">
        <f t="shared" si="25"/>
        <v>0.11</v>
      </c>
      <c r="AI34" s="69">
        <f t="shared" si="25"/>
        <v>0</v>
      </c>
    </row>
    <row r="35" spans="1:35" x14ac:dyDescent="0.3">
      <c r="A35" s="81" t="s">
        <v>220</v>
      </c>
      <c r="B35" s="46">
        <v>1</v>
      </c>
      <c r="C35" s="47">
        <v>44277</v>
      </c>
      <c r="D35" s="48">
        <v>0.51458333333333328</v>
      </c>
      <c r="E35" s="53"/>
      <c r="F35" s="46"/>
      <c r="G35" s="46"/>
      <c r="H35" s="46"/>
      <c r="I35" s="46"/>
      <c r="J35" s="46"/>
      <c r="K35" s="46"/>
      <c r="L35" s="46"/>
      <c r="M35" s="46"/>
      <c r="N35" s="46"/>
      <c r="O35" s="46"/>
      <c r="P35" s="46"/>
      <c r="Q35" s="46"/>
      <c r="R35" s="46"/>
      <c r="S35" s="46"/>
      <c r="T35" s="46"/>
      <c r="U35" s="46"/>
      <c r="V35" s="46"/>
      <c r="W35" s="46"/>
      <c r="X35" s="46"/>
      <c r="Y35" s="46"/>
      <c r="Z35" s="46"/>
      <c r="AA35" s="46"/>
      <c r="AB35" s="46">
        <v>0.11</v>
      </c>
      <c r="AC35" s="46"/>
      <c r="AD35" s="46"/>
      <c r="AE35" s="46"/>
      <c r="AF35" s="46"/>
      <c r="AG35" s="46"/>
      <c r="AH35" s="46"/>
      <c r="AI35" s="46"/>
    </row>
    <row r="36" spans="1:35" x14ac:dyDescent="0.3">
      <c r="A36" s="81" t="s">
        <v>220</v>
      </c>
      <c r="B36" s="46">
        <v>1</v>
      </c>
      <c r="C36" s="47">
        <v>44333</v>
      </c>
      <c r="D36" s="48">
        <v>0.52569444444444446</v>
      </c>
      <c r="E36" s="53"/>
      <c r="F36" s="46"/>
      <c r="G36" s="46"/>
      <c r="H36" s="46"/>
      <c r="I36" s="46"/>
      <c r="J36" s="46"/>
      <c r="K36" s="46"/>
      <c r="L36" s="46"/>
      <c r="M36" s="46"/>
      <c r="N36" s="46">
        <v>0.03</v>
      </c>
      <c r="O36" s="46">
        <v>9.5000000000000001E-2</v>
      </c>
      <c r="P36" s="46"/>
      <c r="Q36" s="46"/>
      <c r="R36" s="46"/>
      <c r="S36" s="46"/>
      <c r="T36" s="46"/>
      <c r="U36" s="46"/>
      <c r="V36" s="46">
        <v>4.1000000000000002E-2</v>
      </c>
      <c r="W36" s="46">
        <v>0.03</v>
      </c>
      <c r="X36" s="46">
        <v>0.02</v>
      </c>
      <c r="Y36" s="46">
        <v>0.03</v>
      </c>
      <c r="Z36" s="46">
        <v>0.12</v>
      </c>
      <c r="AA36" s="46">
        <v>0.03</v>
      </c>
      <c r="AB36" s="46">
        <v>0.9</v>
      </c>
      <c r="AC36" s="46">
        <v>0.12</v>
      </c>
      <c r="AD36" s="46"/>
      <c r="AE36" s="46"/>
      <c r="AF36" s="46">
        <v>3.1E-2</v>
      </c>
      <c r="AG36" s="46"/>
      <c r="AH36" s="46">
        <v>7.0000000000000007E-2</v>
      </c>
      <c r="AI36" s="46"/>
    </row>
    <row r="37" spans="1:35" x14ac:dyDescent="0.3">
      <c r="A37" s="81" t="s">
        <v>220</v>
      </c>
      <c r="B37" s="46">
        <v>1</v>
      </c>
      <c r="C37" s="47">
        <v>44368</v>
      </c>
      <c r="D37" s="48">
        <v>0.40833333333333338</v>
      </c>
      <c r="E37" s="53"/>
      <c r="F37" s="46"/>
      <c r="G37" s="46"/>
      <c r="H37" s="46"/>
      <c r="I37" s="46"/>
      <c r="J37" s="46"/>
      <c r="K37" s="46"/>
      <c r="L37" s="46"/>
      <c r="M37" s="46"/>
      <c r="N37" s="46"/>
      <c r="O37" s="46"/>
      <c r="P37" s="46"/>
      <c r="Q37" s="46"/>
      <c r="R37" s="46"/>
      <c r="S37" s="46"/>
      <c r="T37" s="46"/>
      <c r="U37" s="46">
        <v>0.02</v>
      </c>
      <c r="V37" s="46"/>
      <c r="W37" s="46"/>
      <c r="X37" s="46"/>
      <c r="Y37" s="46"/>
      <c r="Z37" s="46"/>
      <c r="AA37" s="46"/>
      <c r="AB37" s="46">
        <v>1.5</v>
      </c>
      <c r="AC37" s="46">
        <v>0.19</v>
      </c>
      <c r="AD37" s="46"/>
      <c r="AE37" s="46"/>
      <c r="AF37" s="46"/>
      <c r="AG37" s="46"/>
      <c r="AH37" s="46"/>
      <c r="AI37" s="46"/>
    </row>
    <row r="38" spans="1:35" x14ac:dyDescent="0.3">
      <c r="A38" s="81" t="s">
        <v>220</v>
      </c>
      <c r="B38" s="46">
        <v>1</v>
      </c>
      <c r="C38" s="47">
        <v>44522</v>
      </c>
      <c r="D38" s="48">
        <v>0.53541666666666665</v>
      </c>
      <c r="E38" s="53"/>
      <c r="F38" s="46"/>
      <c r="G38" s="46"/>
      <c r="H38" s="46"/>
      <c r="I38" s="46"/>
      <c r="J38" s="46"/>
      <c r="K38" s="46"/>
      <c r="L38" s="46"/>
      <c r="M38" s="46"/>
      <c r="N38" s="46"/>
      <c r="O38" s="46"/>
      <c r="P38" s="46"/>
      <c r="Q38" s="46"/>
      <c r="R38" s="46"/>
      <c r="S38" s="46"/>
      <c r="T38" s="46"/>
      <c r="U38" s="46"/>
      <c r="V38" s="46"/>
      <c r="W38" s="46"/>
      <c r="X38" s="46"/>
      <c r="Y38" s="46"/>
      <c r="Z38" s="46"/>
      <c r="AA38" s="46"/>
      <c r="AB38" s="46">
        <v>0.1</v>
      </c>
      <c r="AC38" s="46"/>
      <c r="AD38" s="46"/>
      <c r="AE38" s="46"/>
      <c r="AF38" s="46"/>
      <c r="AG38" s="46">
        <v>0.04</v>
      </c>
      <c r="AH38" s="46"/>
      <c r="AI38" s="46"/>
    </row>
    <row r="39" spans="1:35" s="58" customFormat="1" x14ac:dyDescent="0.3">
      <c r="A39" s="82" t="str">
        <f>A38</f>
        <v>05013153 - Le Tourtrat à REPARSAC</v>
      </c>
      <c r="B39" s="54"/>
      <c r="C39" s="55" t="s">
        <v>231</v>
      </c>
      <c r="D39" s="56"/>
      <c r="E39" s="57">
        <f>COUNTIF(F39:AI39,"&gt;0")</f>
        <v>14</v>
      </c>
      <c r="F39" s="54">
        <f>COUNT(F35:F38)</f>
        <v>0</v>
      </c>
      <c r="G39" s="54">
        <f t="shared" ref="G39:N39" si="26">COUNT(G35:G38)</f>
        <v>0</v>
      </c>
      <c r="H39" s="54">
        <f t="shared" si="26"/>
        <v>0</v>
      </c>
      <c r="I39" s="54">
        <f t="shared" si="26"/>
        <v>0</v>
      </c>
      <c r="J39" s="54">
        <f t="shared" si="26"/>
        <v>0</v>
      </c>
      <c r="K39" s="54">
        <f t="shared" si="26"/>
        <v>0</v>
      </c>
      <c r="L39" s="54">
        <f t="shared" si="26"/>
        <v>0</v>
      </c>
      <c r="M39" s="54">
        <f t="shared" si="26"/>
        <v>0</v>
      </c>
      <c r="N39" s="54">
        <f t="shared" si="26"/>
        <v>1</v>
      </c>
      <c r="O39" s="54">
        <f t="shared" ref="O39:AI39" si="27">COUNT(O35:O38)</f>
        <v>1</v>
      </c>
      <c r="P39" s="54">
        <f t="shared" si="27"/>
        <v>0</v>
      </c>
      <c r="Q39" s="54">
        <f t="shared" si="27"/>
        <v>0</v>
      </c>
      <c r="R39" s="54">
        <f t="shared" si="27"/>
        <v>0</v>
      </c>
      <c r="S39" s="54">
        <f t="shared" si="27"/>
        <v>0</v>
      </c>
      <c r="T39" s="54">
        <f t="shared" si="27"/>
        <v>0</v>
      </c>
      <c r="U39" s="54">
        <f t="shared" si="27"/>
        <v>1</v>
      </c>
      <c r="V39" s="54">
        <f t="shared" si="27"/>
        <v>1</v>
      </c>
      <c r="W39" s="54">
        <f t="shared" si="27"/>
        <v>1</v>
      </c>
      <c r="X39" s="54">
        <f t="shared" si="27"/>
        <v>1</v>
      </c>
      <c r="Y39" s="54">
        <f t="shared" si="27"/>
        <v>1</v>
      </c>
      <c r="Z39" s="54">
        <f t="shared" si="27"/>
        <v>1</v>
      </c>
      <c r="AA39" s="54">
        <f t="shared" si="27"/>
        <v>1</v>
      </c>
      <c r="AB39" s="54">
        <f t="shared" si="27"/>
        <v>4</v>
      </c>
      <c r="AC39" s="54">
        <f t="shared" si="27"/>
        <v>2</v>
      </c>
      <c r="AD39" s="54">
        <f t="shared" si="27"/>
        <v>0</v>
      </c>
      <c r="AE39" s="54">
        <f t="shared" si="27"/>
        <v>0</v>
      </c>
      <c r="AF39" s="54">
        <f t="shared" si="27"/>
        <v>1</v>
      </c>
      <c r="AG39" s="54">
        <f t="shared" si="27"/>
        <v>1</v>
      </c>
      <c r="AH39" s="54">
        <f t="shared" si="27"/>
        <v>1</v>
      </c>
      <c r="AI39" s="54">
        <f t="shared" si="27"/>
        <v>0</v>
      </c>
    </row>
    <row r="40" spans="1:35" s="58" customFormat="1" x14ac:dyDescent="0.3">
      <c r="A40" s="82" t="str">
        <f t="shared" ref="A40:A41" si="28">A39</f>
        <v>05013153 - Le Tourtrat à REPARSAC</v>
      </c>
      <c r="B40" s="54"/>
      <c r="C40" s="55" t="s">
        <v>232</v>
      </c>
      <c r="D40" s="56"/>
      <c r="E40" s="57">
        <f>COUNTIF(F40:AI40,"&gt;0")</f>
        <v>3</v>
      </c>
      <c r="F40" s="54">
        <f>COUNTIFS(F35:F38,"&gt;0,1")</f>
        <v>0</v>
      </c>
      <c r="G40" s="54">
        <f t="shared" ref="G40" si="29">COUNTIFS(G35:G38,"&gt;0,1")</f>
        <v>0</v>
      </c>
      <c r="H40" s="54">
        <f t="shared" ref="H40:N40" si="30">COUNTIFS(H35:H38,"&gt;0,1")</f>
        <v>0</v>
      </c>
      <c r="I40" s="54">
        <f t="shared" si="30"/>
        <v>0</v>
      </c>
      <c r="J40" s="54">
        <f t="shared" si="30"/>
        <v>0</v>
      </c>
      <c r="K40" s="54">
        <f t="shared" si="30"/>
        <v>0</v>
      </c>
      <c r="L40" s="54">
        <f t="shared" si="30"/>
        <v>0</v>
      </c>
      <c r="M40" s="54">
        <f t="shared" si="30"/>
        <v>0</v>
      </c>
      <c r="N40" s="54">
        <f t="shared" si="30"/>
        <v>0</v>
      </c>
      <c r="O40" s="54">
        <f t="shared" ref="O40:AI40" si="31">COUNTIFS(O35:O38,"&gt;0,1")</f>
        <v>0</v>
      </c>
      <c r="P40" s="54">
        <f t="shared" si="31"/>
        <v>0</v>
      </c>
      <c r="Q40" s="54">
        <f t="shared" si="31"/>
        <v>0</v>
      </c>
      <c r="R40" s="54">
        <f t="shared" si="31"/>
        <v>0</v>
      </c>
      <c r="S40" s="54">
        <f t="shared" si="31"/>
        <v>0</v>
      </c>
      <c r="T40" s="54">
        <f t="shared" si="31"/>
        <v>0</v>
      </c>
      <c r="U40" s="54">
        <f t="shared" si="31"/>
        <v>0</v>
      </c>
      <c r="V40" s="54">
        <f t="shared" si="31"/>
        <v>0</v>
      </c>
      <c r="W40" s="54">
        <f t="shared" si="31"/>
        <v>0</v>
      </c>
      <c r="X40" s="54">
        <f t="shared" si="31"/>
        <v>0</v>
      </c>
      <c r="Y40" s="54">
        <f t="shared" si="31"/>
        <v>0</v>
      </c>
      <c r="Z40" s="54">
        <f t="shared" si="31"/>
        <v>1</v>
      </c>
      <c r="AA40" s="54">
        <f t="shared" si="31"/>
        <v>0</v>
      </c>
      <c r="AB40" s="54">
        <f t="shared" si="31"/>
        <v>3</v>
      </c>
      <c r="AC40" s="54">
        <f t="shared" si="31"/>
        <v>2</v>
      </c>
      <c r="AD40" s="54">
        <f t="shared" si="31"/>
        <v>0</v>
      </c>
      <c r="AE40" s="54">
        <f t="shared" si="31"/>
        <v>0</v>
      </c>
      <c r="AF40" s="54">
        <f t="shared" si="31"/>
        <v>0</v>
      </c>
      <c r="AG40" s="54">
        <f t="shared" si="31"/>
        <v>0</v>
      </c>
      <c r="AH40" s="54">
        <f t="shared" si="31"/>
        <v>0</v>
      </c>
      <c r="AI40" s="54">
        <f t="shared" si="31"/>
        <v>0</v>
      </c>
    </row>
    <row r="41" spans="1:35" s="71" customFormat="1" ht="15" thickBot="1" x14ac:dyDescent="0.35">
      <c r="A41" s="83" t="str">
        <f t="shared" si="28"/>
        <v>05013153 - Le Tourtrat à REPARSAC</v>
      </c>
      <c r="B41" s="69"/>
      <c r="C41" s="69" t="s">
        <v>233</v>
      </c>
      <c r="D41" s="69"/>
      <c r="E41" s="70">
        <f>MAX(F41:AI41)</f>
        <v>1.5</v>
      </c>
      <c r="F41" s="69">
        <f>MAX(F35:F38)</f>
        <v>0</v>
      </c>
      <c r="G41" s="69">
        <f t="shared" ref="G41" si="32">MAX(G35:G38)</f>
        <v>0</v>
      </c>
      <c r="H41" s="69">
        <f t="shared" ref="H41:N41" si="33">MAX(H35:H38)</f>
        <v>0</v>
      </c>
      <c r="I41" s="69">
        <f t="shared" si="33"/>
        <v>0</v>
      </c>
      <c r="J41" s="69">
        <f t="shared" si="33"/>
        <v>0</v>
      </c>
      <c r="K41" s="69">
        <f t="shared" si="33"/>
        <v>0</v>
      </c>
      <c r="L41" s="69">
        <f t="shared" si="33"/>
        <v>0</v>
      </c>
      <c r="M41" s="69">
        <f t="shared" si="33"/>
        <v>0</v>
      </c>
      <c r="N41" s="69">
        <f t="shared" si="33"/>
        <v>0.03</v>
      </c>
      <c r="O41" s="69">
        <f t="shared" ref="O41:AI41" si="34">MAX(O35:O38)</f>
        <v>9.5000000000000001E-2</v>
      </c>
      <c r="P41" s="69">
        <f t="shared" si="34"/>
        <v>0</v>
      </c>
      <c r="Q41" s="69">
        <f t="shared" si="34"/>
        <v>0</v>
      </c>
      <c r="R41" s="69">
        <f t="shared" si="34"/>
        <v>0</v>
      </c>
      <c r="S41" s="69">
        <f t="shared" si="34"/>
        <v>0</v>
      </c>
      <c r="T41" s="69">
        <f t="shared" si="34"/>
        <v>0</v>
      </c>
      <c r="U41" s="69">
        <f t="shared" si="34"/>
        <v>0.02</v>
      </c>
      <c r="V41" s="69">
        <f t="shared" si="34"/>
        <v>4.1000000000000002E-2</v>
      </c>
      <c r="W41" s="69">
        <f t="shared" si="34"/>
        <v>0.03</v>
      </c>
      <c r="X41" s="69">
        <f t="shared" si="34"/>
        <v>0.02</v>
      </c>
      <c r="Y41" s="69">
        <f t="shared" si="34"/>
        <v>0.03</v>
      </c>
      <c r="Z41" s="69">
        <f t="shared" si="34"/>
        <v>0.12</v>
      </c>
      <c r="AA41" s="69">
        <f t="shared" si="34"/>
        <v>0.03</v>
      </c>
      <c r="AB41" s="69">
        <f t="shared" si="34"/>
        <v>1.5</v>
      </c>
      <c r="AC41" s="69">
        <f t="shared" si="34"/>
        <v>0.19</v>
      </c>
      <c r="AD41" s="69">
        <f t="shared" si="34"/>
        <v>0</v>
      </c>
      <c r="AE41" s="69">
        <f t="shared" si="34"/>
        <v>0</v>
      </c>
      <c r="AF41" s="69">
        <f t="shared" si="34"/>
        <v>3.1E-2</v>
      </c>
      <c r="AG41" s="69">
        <f t="shared" si="34"/>
        <v>0.04</v>
      </c>
      <c r="AH41" s="69">
        <f t="shared" si="34"/>
        <v>7.0000000000000007E-2</v>
      </c>
      <c r="AI41" s="69">
        <f t="shared" si="34"/>
        <v>0</v>
      </c>
    </row>
    <row r="42" spans="1:35" x14ac:dyDescent="0.3">
      <c r="A42" s="81" t="s">
        <v>221</v>
      </c>
      <c r="B42" s="81">
        <v>1</v>
      </c>
      <c r="C42" s="84">
        <v>44277</v>
      </c>
      <c r="D42" s="85">
        <v>0.50069444444444444</v>
      </c>
      <c r="E42" s="53"/>
      <c r="F42" s="46"/>
      <c r="G42" s="46"/>
      <c r="H42" s="46"/>
      <c r="I42" s="46"/>
      <c r="J42" s="46"/>
      <c r="K42" s="46"/>
      <c r="L42" s="46">
        <v>2.3E-2</v>
      </c>
      <c r="M42" s="46"/>
      <c r="N42" s="46"/>
      <c r="O42" s="46"/>
      <c r="P42" s="46"/>
      <c r="Q42" s="46"/>
      <c r="R42" s="46"/>
      <c r="S42" s="46"/>
      <c r="T42" s="46"/>
      <c r="U42" s="46"/>
      <c r="V42" s="46"/>
      <c r="W42" s="46"/>
      <c r="X42" s="46"/>
      <c r="Y42" s="46"/>
      <c r="Z42" s="46"/>
      <c r="AA42" s="46"/>
      <c r="AB42" s="46"/>
      <c r="AC42" s="46"/>
      <c r="AD42" s="46"/>
      <c r="AE42" s="46"/>
      <c r="AF42" s="46"/>
      <c r="AG42" s="46"/>
      <c r="AH42" s="46"/>
      <c r="AI42" s="46"/>
    </row>
    <row r="43" spans="1:35" x14ac:dyDescent="0.3">
      <c r="A43" s="81" t="s">
        <v>221</v>
      </c>
      <c r="B43" s="81">
        <v>1</v>
      </c>
      <c r="C43" s="84">
        <v>44333</v>
      </c>
      <c r="D43" s="85">
        <v>0.50416666666666665</v>
      </c>
      <c r="E43" s="53"/>
      <c r="F43" s="46"/>
      <c r="G43" s="46"/>
      <c r="H43" s="46"/>
      <c r="I43" s="46"/>
      <c r="J43" s="46"/>
      <c r="K43" s="46"/>
      <c r="L43" s="46"/>
      <c r="M43" s="46"/>
      <c r="N43" s="46">
        <v>0.05</v>
      </c>
      <c r="O43" s="46"/>
      <c r="P43" s="46"/>
      <c r="Q43" s="46"/>
      <c r="R43" s="46"/>
      <c r="S43" s="46">
        <v>0.01</v>
      </c>
      <c r="T43" s="46"/>
      <c r="U43" s="46"/>
      <c r="V43" s="46"/>
      <c r="W43" s="46"/>
      <c r="X43" s="46"/>
      <c r="Y43" s="46"/>
      <c r="Z43" s="46"/>
      <c r="AA43" s="46"/>
      <c r="AB43" s="46">
        <v>0.02</v>
      </c>
      <c r="AC43" s="46"/>
      <c r="AD43" s="46"/>
      <c r="AE43" s="46"/>
      <c r="AF43" s="46">
        <v>1.4E-2</v>
      </c>
      <c r="AG43" s="46"/>
      <c r="AH43" s="46"/>
      <c r="AI43" s="46"/>
    </row>
    <row r="44" spans="1:35" s="58" customFormat="1" x14ac:dyDescent="0.3">
      <c r="A44" s="82" t="str">
        <f>A42</f>
        <v>05013160 - Le Tourtrat à COURBILLAC</v>
      </c>
      <c r="B44" s="54"/>
      <c r="C44" s="55" t="s">
        <v>231</v>
      </c>
      <c r="D44" s="56"/>
      <c r="E44" s="57">
        <f>COUNTIF(F44:AI44,"&gt;0")</f>
        <v>5</v>
      </c>
      <c r="F44" s="54">
        <f>COUNT(F42:F43)</f>
        <v>0</v>
      </c>
      <c r="G44" s="54">
        <f t="shared" ref="G44:AI44" si="35">COUNT(G42:G43)</f>
        <v>0</v>
      </c>
      <c r="H44" s="54">
        <f t="shared" si="35"/>
        <v>0</v>
      </c>
      <c r="I44" s="54">
        <f t="shared" si="35"/>
        <v>0</v>
      </c>
      <c r="J44" s="54">
        <f t="shared" si="35"/>
        <v>0</v>
      </c>
      <c r="K44" s="54">
        <f t="shared" si="35"/>
        <v>0</v>
      </c>
      <c r="L44" s="54">
        <f t="shared" si="35"/>
        <v>1</v>
      </c>
      <c r="M44" s="54">
        <f t="shared" si="35"/>
        <v>0</v>
      </c>
      <c r="N44" s="54">
        <f t="shared" si="35"/>
        <v>1</v>
      </c>
      <c r="O44" s="54">
        <f t="shared" si="35"/>
        <v>0</v>
      </c>
      <c r="P44" s="54">
        <f t="shared" si="35"/>
        <v>0</v>
      </c>
      <c r="Q44" s="54">
        <f t="shared" si="35"/>
        <v>0</v>
      </c>
      <c r="R44" s="54">
        <f t="shared" si="35"/>
        <v>0</v>
      </c>
      <c r="S44" s="54">
        <f t="shared" si="35"/>
        <v>1</v>
      </c>
      <c r="T44" s="54">
        <f t="shared" si="35"/>
        <v>0</v>
      </c>
      <c r="U44" s="54">
        <f t="shared" si="35"/>
        <v>0</v>
      </c>
      <c r="V44" s="54">
        <f t="shared" si="35"/>
        <v>0</v>
      </c>
      <c r="W44" s="54">
        <f t="shared" si="35"/>
        <v>0</v>
      </c>
      <c r="X44" s="54">
        <f t="shared" si="35"/>
        <v>0</v>
      </c>
      <c r="Y44" s="54">
        <f t="shared" si="35"/>
        <v>0</v>
      </c>
      <c r="Z44" s="54">
        <f t="shared" si="35"/>
        <v>0</v>
      </c>
      <c r="AA44" s="54">
        <f t="shared" si="35"/>
        <v>0</v>
      </c>
      <c r="AB44" s="54">
        <f t="shared" si="35"/>
        <v>1</v>
      </c>
      <c r="AC44" s="54">
        <f t="shared" si="35"/>
        <v>0</v>
      </c>
      <c r="AD44" s="54">
        <f t="shared" si="35"/>
        <v>0</v>
      </c>
      <c r="AE44" s="54">
        <f t="shared" si="35"/>
        <v>0</v>
      </c>
      <c r="AF44" s="54">
        <f t="shared" si="35"/>
        <v>1</v>
      </c>
      <c r="AG44" s="54">
        <f t="shared" si="35"/>
        <v>0</v>
      </c>
      <c r="AH44" s="54">
        <f t="shared" si="35"/>
        <v>0</v>
      </c>
      <c r="AI44" s="54">
        <f t="shared" si="35"/>
        <v>0</v>
      </c>
    </row>
    <row r="45" spans="1:35" s="58" customFormat="1" x14ac:dyDescent="0.3">
      <c r="A45" s="82" t="str">
        <f t="shared" ref="A45:A46" si="36">A44</f>
        <v>05013160 - Le Tourtrat à COURBILLAC</v>
      </c>
      <c r="B45" s="54"/>
      <c r="C45" s="55" t="s">
        <v>232</v>
      </c>
      <c r="D45" s="56"/>
      <c r="E45" s="57">
        <f>COUNTIF(F45:AI45,"&gt;0")</f>
        <v>0</v>
      </c>
      <c r="F45" s="54">
        <f>COUNTIFS(F42:F43,"&gt;0,1")</f>
        <v>0</v>
      </c>
      <c r="G45" s="54">
        <f t="shared" ref="G45:AI45" si="37">COUNTIFS(G42:G43,"&gt;0,1")</f>
        <v>0</v>
      </c>
      <c r="H45" s="54">
        <f t="shared" si="37"/>
        <v>0</v>
      </c>
      <c r="I45" s="54">
        <f t="shared" si="37"/>
        <v>0</v>
      </c>
      <c r="J45" s="54">
        <f t="shared" si="37"/>
        <v>0</v>
      </c>
      <c r="K45" s="54">
        <f t="shared" si="37"/>
        <v>0</v>
      </c>
      <c r="L45" s="54">
        <f t="shared" si="37"/>
        <v>0</v>
      </c>
      <c r="M45" s="54">
        <f t="shared" si="37"/>
        <v>0</v>
      </c>
      <c r="N45" s="54">
        <f t="shared" si="37"/>
        <v>0</v>
      </c>
      <c r="O45" s="54">
        <f t="shared" si="37"/>
        <v>0</v>
      </c>
      <c r="P45" s="54">
        <f t="shared" si="37"/>
        <v>0</v>
      </c>
      <c r="Q45" s="54">
        <f t="shared" si="37"/>
        <v>0</v>
      </c>
      <c r="R45" s="54">
        <f t="shared" si="37"/>
        <v>0</v>
      </c>
      <c r="S45" s="54">
        <f t="shared" si="37"/>
        <v>0</v>
      </c>
      <c r="T45" s="54">
        <f t="shared" si="37"/>
        <v>0</v>
      </c>
      <c r="U45" s="54">
        <f t="shared" si="37"/>
        <v>0</v>
      </c>
      <c r="V45" s="54">
        <f t="shared" si="37"/>
        <v>0</v>
      </c>
      <c r="W45" s="54">
        <f t="shared" si="37"/>
        <v>0</v>
      </c>
      <c r="X45" s="54">
        <f t="shared" si="37"/>
        <v>0</v>
      </c>
      <c r="Y45" s="54">
        <f t="shared" si="37"/>
        <v>0</v>
      </c>
      <c r="Z45" s="54">
        <f t="shared" si="37"/>
        <v>0</v>
      </c>
      <c r="AA45" s="54">
        <f t="shared" si="37"/>
        <v>0</v>
      </c>
      <c r="AB45" s="54">
        <f t="shared" si="37"/>
        <v>0</v>
      </c>
      <c r="AC45" s="54">
        <f t="shared" si="37"/>
        <v>0</v>
      </c>
      <c r="AD45" s="54">
        <f t="shared" si="37"/>
        <v>0</v>
      </c>
      <c r="AE45" s="54">
        <f t="shared" si="37"/>
        <v>0</v>
      </c>
      <c r="AF45" s="54">
        <f t="shared" si="37"/>
        <v>0</v>
      </c>
      <c r="AG45" s="54">
        <f t="shared" si="37"/>
        <v>0</v>
      </c>
      <c r="AH45" s="54">
        <f t="shared" si="37"/>
        <v>0</v>
      </c>
      <c r="AI45" s="54">
        <f t="shared" si="37"/>
        <v>0</v>
      </c>
    </row>
    <row r="46" spans="1:35" s="71" customFormat="1" ht="15" thickBot="1" x14ac:dyDescent="0.35">
      <c r="A46" s="83" t="str">
        <f t="shared" si="36"/>
        <v>05013160 - Le Tourtrat à COURBILLAC</v>
      </c>
      <c r="B46" s="69"/>
      <c r="C46" s="69" t="s">
        <v>233</v>
      </c>
      <c r="D46" s="69"/>
      <c r="E46" s="70">
        <f>MAX(F46:AI46)</f>
        <v>0.05</v>
      </c>
      <c r="F46" s="69">
        <f>MAX(F42:F43)</f>
        <v>0</v>
      </c>
      <c r="G46" s="69">
        <f t="shared" ref="G46:AI46" si="38">MAX(G42:G43)</f>
        <v>0</v>
      </c>
      <c r="H46" s="69">
        <f t="shared" si="38"/>
        <v>0</v>
      </c>
      <c r="I46" s="69">
        <f t="shared" si="38"/>
        <v>0</v>
      </c>
      <c r="J46" s="69">
        <f t="shared" si="38"/>
        <v>0</v>
      </c>
      <c r="K46" s="69">
        <f t="shared" si="38"/>
        <v>0</v>
      </c>
      <c r="L46" s="69">
        <f t="shared" si="38"/>
        <v>2.3E-2</v>
      </c>
      <c r="M46" s="69">
        <f t="shared" si="38"/>
        <v>0</v>
      </c>
      <c r="N46" s="69">
        <f t="shared" si="38"/>
        <v>0.05</v>
      </c>
      <c r="O46" s="69">
        <f t="shared" si="38"/>
        <v>0</v>
      </c>
      <c r="P46" s="69">
        <f t="shared" si="38"/>
        <v>0</v>
      </c>
      <c r="Q46" s="69">
        <f t="shared" si="38"/>
        <v>0</v>
      </c>
      <c r="R46" s="69">
        <f t="shared" si="38"/>
        <v>0</v>
      </c>
      <c r="S46" s="69">
        <f t="shared" si="38"/>
        <v>0.01</v>
      </c>
      <c r="T46" s="69">
        <f t="shared" si="38"/>
        <v>0</v>
      </c>
      <c r="U46" s="69">
        <f t="shared" si="38"/>
        <v>0</v>
      </c>
      <c r="V46" s="69">
        <f t="shared" si="38"/>
        <v>0</v>
      </c>
      <c r="W46" s="69">
        <f t="shared" si="38"/>
        <v>0</v>
      </c>
      <c r="X46" s="69">
        <f t="shared" si="38"/>
        <v>0</v>
      </c>
      <c r="Y46" s="69">
        <f t="shared" si="38"/>
        <v>0</v>
      </c>
      <c r="Z46" s="69">
        <f t="shared" si="38"/>
        <v>0</v>
      </c>
      <c r="AA46" s="69">
        <f t="shared" si="38"/>
        <v>0</v>
      </c>
      <c r="AB46" s="69">
        <f t="shared" si="38"/>
        <v>0.02</v>
      </c>
      <c r="AC46" s="69">
        <f t="shared" si="38"/>
        <v>0</v>
      </c>
      <c r="AD46" s="69">
        <f t="shared" si="38"/>
        <v>0</v>
      </c>
      <c r="AE46" s="69">
        <f t="shared" si="38"/>
        <v>0</v>
      </c>
      <c r="AF46" s="69">
        <f t="shared" si="38"/>
        <v>1.4E-2</v>
      </c>
      <c r="AG46" s="69">
        <f t="shared" si="38"/>
        <v>0</v>
      </c>
      <c r="AH46" s="69">
        <f t="shared" si="38"/>
        <v>0</v>
      </c>
      <c r="AI46" s="69">
        <f t="shared" si="38"/>
        <v>0</v>
      </c>
    </row>
    <row r="47" spans="1:35" x14ac:dyDescent="0.3">
      <c r="A47" s="86" t="s">
        <v>399</v>
      </c>
      <c r="B47" s="81">
        <v>1</v>
      </c>
      <c r="C47" s="84">
        <v>44277</v>
      </c>
      <c r="D47" s="85">
        <v>0.62222222222222223</v>
      </c>
      <c r="E47" s="53"/>
      <c r="F47" s="46"/>
      <c r="G47" s="46"/>
      <c r="H47" s="46"/>
      <c r="I47" s="46"/>
      <c r="J47" s="46"/>
      <c r="K47" s="46"/>
      <c r="L47" s="46"/>
      <c r="M47" s="46"/>
      <c r="N47" s="46"/>
      <c r="O47" s="46"/>
      <c r="P47" s="46">
        <v>0.03</v>
      </c>
      <c r="Q47" s="46"/>
      <c r="R47" s="46"/>
      <c r="S47" s="46"/>
      <c r="T47" s="46"/>
      <c r="U47" s="46"/>
      <c r="V47" s="46"/>
      <c r="W47" s="46"/>
      <c r="X47" s="46"/>
      <c r="Y47" s="46"/>
      <c r="Z47" s="46"/>
      <c r="AA47" s="46"/>
      <c r="AB47" s="46">
        <v>0.04</v>
      </c>
      <c r="AC47" s="46"/>
      <c r="AD47" s="46"/>
      <c r="AE47" s="46"/>
      <c r="AF47" s="46"/>
      <c r="AG47" s="46"/>
      <c r="AH47" s="46"/>
      <c r="AI47" s="46"/>
    </row>
    <row r="48" spans="1:35" x14ac:dyDescent="0.3">
      <c r="A48" s="86" t="s">
        <v>399</v>
      </c>
      <c r="B48" s="81">
        <v>1</v>
      </c>
      <c r="C48" s="84">
        <v>44333</v>
      </c>
      <c r="D48" s="85">
        <v>0.61527777777777781</v>
      </c>
      <c r="E48" s="53"/>
      <c r="F48" s="46"/>
      <c r="G48" s="46"/>
      <c r="H48" s="46"/>
      <c r="I48" s="46"/>
      <c r="J48" s="46"/>
      <c r="K48" s="46"/>
      <c r="L48" s="46"/>
      <c r="M48" s="46"/>
      <c r="N48" s="46">
        <v>0.06</v>
      </c>
      <c r="O48" s="46"/>
      <c r="P48" s="46">
        <v>0.28000000000000003</v>
      </c>
      <c r="Q48" s="46"/>
      <c r="R48" s="46"/>
      <c r="S48" s="46"/>
      <c r="T48" s="46"/>
      <c r="U48" s="46"/>
      <c r="V48" s="46"/>
      <c r="W48" s="46"/>
      <c r="X48" s="46"/>
      <c r="Y48" s="46"/>
      <c r="Z48" s="46"/>
      <c r="AA48" s="46">
        <v>0.03</v>
      </c>
      <c r="AB48" s="46">
        <v>0.05</v>
      </c>
      <c r="AC48" s="46"/>
      <c r="AD48" s="46"/>
      <c r="AE48" s="46"/>
      <c r="AF48" s="46"/>
      <c r="AG48" s="46"/>
      <c r="AH48" s="46"/>
      <c r="AI48" s="46"/>
    </row>
    <row r="49" spans="1:35" x14ac:dyDescent="0.3">
      <c r="A49" s="86" t="s">
        <v>399</v>
      </c>
      <c r="B49" s="81">
        <v>1</v>
      </c>
      <c r="C49" s="84">
        <v>44368</v>
      </c>
      <c r="D49" s="85">
        <v>0.49027777777777781</v>
      </c>
      <c r="E49" s="53"/>
      <c r="F49" s="46"/>
      <c r="G49" s="46"/>
      <c r="H49" s="46"/>
      <c r="I49" s="46"/>
      <c r="J49" s="46"/>
      <c r="K49" s="46"/>
      <c r="L49" s="46"/>
      <c r="M49" s="46"/>
      <c r="N49" s="46">
        <v>0.06</v>
      </c>
      <c r="O49" s="46"/>
      <c r="P49" s="46">
        <v>7.0000000000000007E-2</v>
      </c>
      <c r="Q49" s="46"/>
      <c r="R49" s="46"/>
      <c r="S49" s="46"/>
      <c r="T49" s="46"/>
      <c r="U49" s="46"/>
      <c r="V49" s="46"/>
      <c r="W49" s="46"/>
      <c r="X49" s="46"/>
      <c r="Y49" s="46"/>
      <c r="Z49" s="46"/>
      <c r="AA49" s="46"/>
      <c r="AB49" s="46">
        <v>0.04</v>
      </c>
      <c r="AC49" s="46"/>
      <c r="AD49" s="46"/>
      <c r="AE49" s="46"/>
      <c r="AF49" s="46"/>
      <c r="AG49" s="46"/>
      <c r="AH49" s="46"/>
      <c r="AI49" s="46"/>
    </row>
    <row r="50" spans="1:35" x14ac:dyDescent="0.3">
      <c r="A50" s="86" t="s">
        <v>399</v>
      </c>
      <c r="B50" s="81">
        <v>1</v>
      </c>
      <c r="C50" s="84">
        <v>44522</v>
      </c>
      <c r="D50" s="85">
        <v>0.65833333333333333</v>
      </c>
      <c r="E50" s="53"/>
      <c r="F50" s="46"/>
      <c r="G50" s="46"/>
      <c r="H50" s="46"/>
      <c r="I50" s="46"/>
      <c r="J50" s="46"/>
      <c r="K50" s="46"/>
      <c r="L50" s="46"/>
      <c r="M50" s="46">
        <v>0.74</v>
      </c>
      <c r="N50" s="46">
        <v>0.11</v>
      </c>
      <c r="O50" s="46"/>
      <c r="P50" s="46">
        <v>0.05</v>
      </c>
      <c r="Q50" s="46"/>
      <c r="R50" s="46"/>
      <c r="S50" s="46"/>
      <c r="T50" s="46"/>
      <c r="U50" s="46"/>
      <c r="V50" s="46"/>
      <c r="W50" s="46"/>
      <c r="X50" s="46"/>
      <c r="Y50" s="46"/>
      <c r="Z50" s="46"/>
      <c r="AA50" s="46">
        <v>0.03</v>
      </c>
      <c r="AB50" s="46">
        <v>0.11</v>
      </c>
      <c r="AC50" s="46">
        <v>0.02</v>
      </c>
      <c r="AD50" s="46"/>
      <c r="AE50" s="46">
        <v>0.02</v>
      </c>
      <c r="AF50" s="46"/>
      <c r="AG50" s="46"/>
      <c r="AH50" s="46"/>
      <c r="AI50" s="46"/>
    </row>
    <row r="51" spans="1:35" s="58" customFormat="1" x14ac:dyDescent="0.3">
      <c r="A51" s="82" t="str">
        <f>A50</f>
        <v>05013680 - La Guirlande à VAUX-ROUILLAC</v>
      </c>
      <c r="B51" s="87"/>
      <c r="C51" s="88" t="s">
        <v>231</v>
      </c>
      <c r="D51" s="89"/>
      <c r="E51" s="57">
        <f>COUNTIF(F51:AI51,"&gt;0")</f>
        <v>7</v>
      </c>
      <c r="F51" s="54">
        <f>COUNT(F47:F50)</f>
        <v>0</v>
      </c>
      <c r="G51" s="54">
        <f t="shared" ref="G51" si="39">COUNT(G47:G50)</f>
        <v>0</v>
      </c>
      <c r="H51" s="54">
        <f t="shared" ref="H51:AI51" si="40">COUNT(H47:H50)</f>
        <v>0</v>
      </c>
      <c r="I51" s="54">
        <f t="shared" si="40"/>
        <v>0</v>
      </c>
      <c r="J51" s="54">
        <f t="shared" si="40"/>
        <v>0</v>
      </c>
      <c r="K51" s="54">
        <f t="shared" si="40"/>
        <v>0</v>
      </c>
      <c r="L51" s="54">
        <f t="shared" si="40"/>
        <v>0</v>
      </c>
      <c r="M51" s="54">
        <f t="shared" si="40"/>
        <v>1</v>
      </c>
      <c r="N51" s="54">
        <f t="shared" si="40"/>
        <v>3</v>
      </c>
      <c r="O51" s="54">
        <f t="shared" si="40"/>
        <v>0</v>
      </c>
      <c r="P51" s="54">
        <f t="shared" si="40"/>
        <v>4</v>
      </c>
      <c r="Q51" s="54">
        <f t="shared" si="40"/>
        <v>0</v>
      </c>
      <c r="R51" s="54">
        <f t="shared" si="40"/>
        <v>0</v>
      </c>
      <c r="S51" s="54">
        <f t="shared" si="40"/>
        <v>0</v>
      </c>
      <c r="T51" s="54">
        <f t="shared" si="40"/>
        <v>0</v>
      </c>
      <c r="U51" s="54">
        <f t="shared" si="40"/>
        <v>0</v>
      </c>
      <c r="V51" s="54">
        <f t="shared" si="40"/>
        <v>0</v>
      </c>
      <c r="W51" s="54">
        <f t="shared" si="40"/>
        <v>0</v>
      </c>
      <c r="X51" s="54">
        <f t="shared" si="40"/>
        <v>0</v>
      </c>
      <c r="Y51" s="54">
        <f t="shared" si="40"/>
        <v>0</v>
      </c>
      <c r="Z51" s="54">
        <f t="shared" si="40"/>
        <v>0</v>
      </c>
      <c r="AA51" s="54">
        <f t="shared" si="40"/>
        <v>2</v>
      </c>
      <c r="AB51" s="54">
        <f t="shared" si="40"/>
        <v>4</v>
      </c>
      <c r="AC51" s="54">
        <f t="shared" si="40"/>
        <v>1</v>
      </c>
      <c r="AD51" s="54">
        <f t="shared" si="40"/>
        <v>0</v>
      </c>
      <c r="AE51" s="54">
        <f t="shared" si="40"/>
        <v>1</v>
      </c>
      <c r="AF51" s="54">
        <f t="shared" si="40"/>
        <v>0</v>
      </c>
      <c r="AG51" s="54">
        <f t="shared" si="40"/>
        <v>0</v>
      </c>
      <c r="AH51" s="54">
        <f t="shared" si="40"/>
        <v>0</v>
      </c>
      <c r="AI51" s="54">
        <f t="shared" si="40"/>
        <v>0</v>
      </c>
    </row>
    <row r="52" spans="1:35" s="58" customFormat="1" x14ac:dyDescent="0.3">
      <c r="A52" s="82" t="str">
        <f t="shared" ref="A52:A53" si="41">A51</f>
        <v>05013680 - La Guirlande à VAUX-ROUILLAC</v>
      </c>
      <c r="B52" s="87"/>
      <c r="C52" s="88" t="s">
        <v>232</v>
      </c>
      <c r="D52" s="89"/>
      <c r="E52" s="57">
        <f>COUNTIF(F52:AI52,"&gt;0")</f>
        <v>4</v>
      </c>
      <c r="F52" s="54">
        <f>COUNTIFS(F47:F50,"&gt;0,1")</f>
        <v>0</v>
      </c>
      <c r="G52" s="54">
        <f t="shared" ref="G52" si="42">COUNTIFS(G47:G50,"&gt;0,1")</f>
        <v>0</v>
      </c>
      <c r="H52" s="54">
        <f t="shared" ref="H52:AI52" si="43">COUNTIFS(H47:H50,"&gt;0,1")</f>
        <v>0</v>
      </c>
      <c r="I52" s="54">
        <f t="shared" si="43"/>
        <v>0</v>
      </c>
      <c r="J52" s="54">
        <f t="shared" si="43"/>
        <v>0</v>
      </c>
      <c r="K52" s="54">
        <f t="shared" si="43"/>
        <v>0</v>
      </c>
      <c r="L52" s="54">
        <f t="shared" si="43"/>
        <v>0</v>
      </c>
      <c r="M52" s="54">
        <f t="shared" si="43"/>
        <v>1</v>
      </c>
      <c r="N52" s="54">
        <f t="shared" si="43"/>
        <v>1</v>
      </c>
      <c r="O52" s="54">
        <f t="shared" si="43"/>
        <v>0</v>
      </c>
      <c r="P52" s="54">
        <f t="shared" si="43"/>
        <v>1</v>
      </c>
      <c r="Q52" s="54">
        <f t="shared" si="43"/>
        <v>0</v>
      </c>
      <c r="R52" s="54">
        <f t="shared" si="43"/>
        <v>0</v>
      </c>
      <c r="S52" s="54">
        <f t="shared" si="43"/>
        <v>0</v>
      </c>
      <c r="T52" s="54">
        <f t="shared" si="43"/>
        <v>0</v>
      </c>
      <c r="U52" s="54">
        <f t="shared" si="43"/>
        <v>0</v>
      </c>
      <c r="V52" s="54">
        <f t="shared" si="43"/>
        <v>0</v>
      </c>
      <c r="W52" s="54">
        <f t="shared" si="43"/>
        <v>0</v>
      </c>
      <c r="X52" s="54">
        <f t="shared" si="43"/>
        <v>0</v>
      </c>
      <c r="Y52" s="54">
        <f t="shared" si="43"/>
        <v>0</v>
      </c>
      <c r="Z52" s="54">
        <f t="shared" si="43"/>
        <v>0</v>
      </c>
      <c r="AA52" s="54">
        <f t="shared" si="43"/>
        <v>0</v>
      </c>
      <c r="AB52" s="54">
        <f t="shared" si="43"/>
        <v>1</v>
      </c>
      <c r="AC52" s="54">
        <f t="shared" si="43"/>
        <v>0</v>
      </c>
      <c r="AD52" s="54">
        <f t="shared" si="43"/>
        <v>0</v>
      </c>
      <c r="AE52" s="54">
        <f t="shared" si="43"/>
        <v>0</v>
      </c>
      <c r="AF52" s="54">
        <f t="shared" si="43"/>
        <v>0</v>
      </c>
      <c r="AG52" s="54">
        <f t="shared" si="43"/>
        <v>0</v>
      </c>
      <c r="AH52" s="54">
        <f t="shared" si="43"/>
        <v>0</v>
      </c>
      <c r="AI52" s="54">
        <f t="shared" si="43"/>
        <v>0</v>
      </c>
    </row>
    <row r="53" spans="1:35" s="71" customFormat="1" ht="15" thickBot="1" x14ac:dyDescent="0.35">
      <c r="A53" s="83" t="str">
        <f t="shared" si="41"/>
        <v>05013680 - La Guirlande à VAUX-ROUILLAC</v>
      </c>
      <c r="B53" s="90"/>
      <c r="C53" s="90" t="s">
        <v>233</v>
      </c>
      <c r="D53" s="90"/>
      <c r="E53" s="70">
        <f>MAX(F53:AI53)</f>
        <v>0.74</v>
      </c>
      <c r="F53" s="69">
        <f>MAX(F47:F50)</f>
        <v>0</v>
      </c>
      <c r="G53" s="69">
        <f t="shared" ref="G53" si="44">MAX(G47:G50)</f>
        <v>0</v>
      </c>
      <c r="H53" s="69">
        <f t="shared" ref="H53:AI53" si="45">MAX(H47:H50)</f>
        <v>0</v>
      </c>
      <c r="I53" s="69">
        <f t="shared" si="45"/>
        <v>0</v>
      </c>
      <c r="J53" s="69">
        <f t="shared" si="45"/>
        <v>0</v>
      </c>
      <c r="K53" s="69">
        <f t="shared" si="45"/>
        <v>0</v>
      </c>
      <c r="L53" s="69">
        <f t="shared" si="45"/>
        <v>0</v>
      </c>
      <c r="M53" s="69">
        <f t="shared" si="45"/>
        <v>0.74</v>
      </c>
      <c r="N53" s="69">
        <f t="shared" si="45"/>
        <v>0.11</v>
      </c>
      <c r="O53" s="69">
        <f t="shared" si="45"/>
        <v>0</v>
      </c>
      <c r="P53" s="69">
        <f t="shared" si="45"/>
        <v>0.28000000000000003</v>
      </c>
      <c r="Q53" s="69">
        <f t="shared" si="45"/>
        <v>0</v>
      </c>
      <c r="R53" s="69">
        <f t="shared" si="45"/>
        <v>0</v>
      </c>
      <c r="S53" s="69">
        <f t="shared" si="45"/>
        <v>0</v>
      </c>
      <c r="T53" s="69">
        <f t="shared" si="45"/>
        <v>0</v>
      </c>
      <c r="U53" s="69">
        <f t="shared" si="45"/>
        <v>0</v>
      </c>
      <c r="V53" s="69">
        <f t="shared" si="45"/>
        <v>0</v>
      </c>
      <c r="W53" s="69">
        <f t="shared" si="45"/>
        <v>0</v>
      </c>
      <c r="X53" s="69">
        <f t="shared" si="45"/>
        <v>0</v>
      </c>
      <c r="Y53" s="69">
        <f t="shared" si="45"/>
        <v>0</v>
      </c>
      <c r="Z53" s="69">
        <f t="shared" si="45"/>
        <v>0</v>
      </c>
      <c r="AA53" s="69">
        <f t="shared" si="45"/>
        <v>0.03</v>
      </c>
      <c r="AB53" s="69">
        <f t="shared" si="45"/>
        <v>0.11</v>
      </c>
      <c r="AC53" s="69">
        <f t="shared" si="45"/>
        <v>0.02</v>
      </c>
      <c r="AD53" s="69">
        <f t="shared" si="45"/>
        <v>0</v>
      </c>
      <c r="AE53" s="69">
        <f t="shared" si="45"/>
        <v>0.02</v>
      </c>
      <c r="AF53" s="69">
        <f t="shared" si="45"/>
        <v>0</v>
      </c>
      <c r="AG53" s="69">
        <f t="shared" si="45"/>
        <v>0</v>
      </c>
      <c r="AH53" s="69">
        <f t="shared" si="45"/>
        <v>0</v>
      </c>
      <c r="AI53" s="69">
        <f t="shared" si="45"/>
        <v>0</v>
      </c>
    </row>
    <row r="54" spans="1:35" s="93" customFormat="1" x14ac:dyDescent="0.3">
      <c r="A54" s="46" t="s">
        <v>400</v>
      </c>
      <c r="B54" s="46">
        <v>1</v>
      </c>
      <c r="C54" s="47">
        <v>44277</v>
      </c>
      <c r="D54" s="48">
        <v>0</v>
      </c>
      <c r="E54" s="91"/>
      <c r="F54" s="92"/>
      <c r="G54" s="92"/>
      <c r="H54" s="92"/>
      <c r="I54" s="92"/>
      <c r="J54" s="92"/>
      <c r="K54" s="92"/>
      <c r="L54" s="92"/>
      <c r="M54" s="92"/>
      <c r="N54" s="92"/>
      <c r="O54" s="92"/>
      <c r="P54" s="92"/>
      <c r="Q54" s="92"/>
      <c r="R54" s="92"/>
      <c r="S54" s="92"/>
      <c r="T54" s="92"/>
      <c r="U54" s="92"/>
      <c r="V54" s="92"/>
      <c r="W54" s="92"/>
      <c r="X54" s="92"/>
      <c r="Y54" s="92"/>
      <c r="Z54" s="92"/>
      <c r="AA54" s="92"/>
      <c r="AB54" s="92">
        <v>0.12</v>
      </c>
      <c r="AC54" s="92"/>
      <c r="AD54" s="92"/>
      <c r="AE54" s="92"/>
      <c r="AF54" s="92"/>
      <c r="AG54" s="92"/>
      <c r="AH54" s="92"/>
      <c r="AI54" s="92"/>
    </row>
    <row r="55" spans="1:35" s="93" customFormat="1" x14ac:dyDescent="0.3">
      <c r="A55" s="46" t="s">
        <v>400</v>
      </c>
      <c r="B55" s="46">
        <v>1</v>
      </c>
      <c r="C55" s="47">
        <v>44333</v>
      </c>
      <c r="D55" s="48">
        <v>0.51458333333333328</v>
      </c>
      <c r="E55" s="91"/>
      <c r="F55" s="92"/>
      <c r="G55" s="92"/>
      <c r="H55" s="92"/>
      <c r="I55" s="92"/>
      <c r="J55" s="92"/>
      <c r="K55" s="92"/>
      <c r="L55" s="92"/>
      <c r="M55" s="92"/>
      <c r="N55" s="92"/>
      <c r="O55" s="92">
        <v>1.2999999999999999E-2</v>
      </c>
      <c r="P55" s="92"/>
      <c r="Q55" s="92"/>
      <c r="R55" s="92"/>
      <c r="S55" s="92"/>
      <c r="T55" s="92"/>
      <c r="U55" s="92"/>
      <c r="V55" s="92"/>
      <c r="W55" s="92"/>
      <c r="X55" s="92"/>
      <c r="Y55" s="92"/>
      <c r="Z55" s="92"/>
      <c r="AA55" s="92">
        <v>0.02</v>
      </c>
      <c r="AB55" s="92">
        <v>0.1</v>
      </c>
      <c r="AC55" s="92">
        <v>0.02</v>
      </c>
      <c r="AD55" s="92"/>
      <c r="AE55" s="92"/>
      <c r="AF55" s="92"/>
      <c r="AG55" s="92"/>
      <c r="AH55" s="92"/>
      <c r="AI55" s="92"/>
    </row>
    <row r="56" spans="1:35" s="93" customFormat="1" x14ac:dyDescent="0.3">
      <c r="A56" s="46" t="s">
        <v>400</v>
      </c>
      <c r="B56" s="46">
        <v>1</v>
      </c>
      <c r="C56" s="47">
        <v>44368</v>
      </c>
      <c r="D56" s="48">
        <v>0.50486111111111109</v>
      </c>
      <c r="E56" s="91"/>
      <c r="F56" s="92"/>
      <c r="G56" s="92"/>
      <c r="H56" s="92"/>
      <c r="I56" s="92"/>
      <c r="J56" s="92">
        <v>0.19</v>
      </c>
      <c r="K56" s="92"/>
      <c r="L56" s="92"/>
      <c r="M56" s="92"/>
      <c r="N56" s="92"/>
      <c r="O56" s="92"/>
      <c r="P56" s="92"/>
      <c r="Q56" s="92"/>
      <c r="R56" s="92">
        <v>0.05</v>
      </c>
      <c r="S56" s="92"/>
      <c r="T56" s="92"/>
      <c r="U56" s="92"/>
      <c r="V56" s="92"/>
      <c r="W56" s="92"/>
      <c r="X56" s="92"/>
      <c r="Y56" s="92"/>
      <c r="Z56" s="92"/>
      <c r="AA56" s="92">
        <v>0.04</v>
      </c>
      <c r="AB56" s="92">
        <v>0.11</v>
      </c>
      <c r="AC56" s="92">
        <v>0.04</v>
      </c>
      <c r="AD56" s="92"/>
      <c r="AE56" s="92"/>
      <c r="AF56" s="92"/>
      <c r="AG56" s="92"/>
      <c r="AH56" s="92"/>
      <c r="AI56" s="92"/>
    </row>
    <row r="57" spans="1:35" s="93" customFormat="1" x14ac:dyDescent="0.3">
      <c r="A57" s="46" t="s">
        <v>400</v>
      </c>
      <c r="B57" s="46">
        <v>1</v>
      </c>
      <c r="C57" s="47">
        <v>44522</v>
      </c>
      <c r="D57" s="48">
        <v>0.51736111111111105</v>
      </c>
      <c r="E57" s="91"/>
      <c r="F57" s="92"/>
      <c r="G57" s="92"/>
      <c r="H57" s="92"/>
      <c r="I57" s="92">
        <v>0.03</v>
      </c>
      <c r="J57" s="92">
        <v>0.15</v>
      </c>
      <c r="K57" s="92">
        <v>0.02</v>
      </c>
      <c r="L57" s="92"/>
      <c r="M57" s="92"/>
      <c r="N57" s="92">
        <v>0.05</v>
      </c>
      <c r="O57" s="92"/>
      <c r="P57" s="92"/>
      <c r="Q57" s="92"/>
      <c r="R57" s="92"/>
      <c r="S57" s="92"/>
      <c r="T57" s="92"/>
      <c r="U57" s="92"/>
      <c r="V57" s="92"/>
      <c r="W57" s="92"/>
      <c r="X57" s="92"/>
      <c r="Y57" s="92"/>
      <c r="Z57" s="92"/>
      <c r="AA57" s="92"/>
      <c r="AB57" s="92">
        <v>0.1</v>
      </c>
      <c r="AC57" s="92"/>
      <c r="AD57" s="92"/>
      <c r="AE57" s="92"/>
      <c r="AF57" s="92"/>
      <c r="AG57" s="92"/>
      <c r="AH57" s="92"/>
      <c r="AI57" s="92"/>
    </row>
    <row r="58" spans="1:35" s="93" customFormat="1" x14ac:dyDescent="0.3">
      <c r="A58" s="82" t="str">
        <f>A57</f>
        <v>05013900 - La Charente à St-Simeux</v>
      </c>
      <c r="B58" s="87"/>
      <c r="C58" s="88" t="s">
        <v>231</v>
      </c>
      <c r="D58" s="89"/>
      <c r="E58" s="57">
        <f>COUNTIF(F58:AI58,"&gt;0")</f>
        <v>9</v>
      </c>
      <c r="F58" s="54">
        <f>COUNT(F54:F57)</f>
        <v>0</v>
      </c>
      <c r="G58" s="54">
        <f t="shared" ref="G58:AI58" si="46">COUNT(G54:G57)</f>
        <v>0</v>
      </c>
      <c r="H58" s="54">
        <f t="shared" si="46"/>
        <v>0</v>
      </c>
      <c r="I58" s="54">
        <f t="shared" si="46"/>
        <v>1</v>
      </c>
      <c r="J58" s="54">
        <f t="shared" si="46"/>
        <v>2</v>
      </c>
      <c r="K58" s="54">
        <f t="shared" si="46"/>
        <v>1</v>
      </c>
      <c r="L58" s="54">
        <f t="shared" si="46"/>
        <v>0</v>
      </c>
      <c r="M58" s="54">
        <f t="shared" si="46"/>
        <v>0</v>
      </c>
      <c r="N58" s="54">
        <f t="shared" si="46"/>
        <v>1</v>
      </c>
      <c r="O58" s="54">
        <f t="shared" si="46"/>
        <v>1</v>
      </c>
      <c r="P58" s="54">
        <f t="shared" si="46"/>
        <v>0</v>
      </c>
      <c r="Q58" s="54">
        <f t="shared" si="46"/>
        <v>0</v>
      </c>
      <c r="R58" s="54">
        <f t="shared" si="46"/>
        <v>1</v>
      </c>
      <c r="S58" s="54">
        <f t="shared" si="46"/>
        <v>0</v>
      </c>
      <c r="T58" s="54">
        <f t="shared" si="46"/>
        <v>0</v>
      </c>
      <c r="U58" s="54">
        <f t="shared" si="46"/>
        <v>0</v>
      </c>
      <c r="V58" s="54">
        <f t="shared" si="46"/>
        <v>0</v>
      </c>
      <c r="W58" s="54">
        <f t="shared" si="46"/>
        <v>0</v>
      </c>
      <c r="X58" s="54">
        <f t="shared" si="46"/>
        <v>0</v>
      </c>
      <c r="Y58" s="54">
        <f t="shared" si="46"/>
        <v>0</v>
      </c>
      <c r="Z58" s="54">
        <f t="shared" si="46"/>
        <v>0</v>
      </c>
      <c r="AA58" s="54">
        <f t="shared" si="46"/>
        <v>2</v>
      </c>
      <c r="AB58" s="54">
        <f t="shared" si="46"/>
        <v>4</v>
      </c>
      <c r="AC58" s="54">
        <f t="shared" si="46"/>
        <v>2</v>
      </c>
      <c r="AD58" s="54">
        <f t="shared" si="46"/>
        <v>0</v>
      </c>
      <c r="AE58" s="54">
        <f t="shared" si="46"/>
        <v>0</v>
      </c>
      <c r="AF58" s="54">
        <f t="shared" si="46"/>
        <v>0</v>
      </c>
      <c r="AG58" s="54">
        <f t="shared" si="46"/>
        <v>0</v>
      </c>
      <c r="AH58" s="54">
        <f t="shared" si="46"/>
        <v>0</v>
      </c>
      <c r="AI58" s="54">
        <f t="shared" si="46"/>
        <v>0</v>
      </c>
    </row>
    <row r="59" spans="1:35" s="93" customFormat="1" x14ac:dyDescent="0.3">
      <c r="A59" s="82" t="str">
        <f t="shared" ref="A59:A60" si="47">A58</f>
        <v>05013900 - La Charente à St-Simeux</v>
      </c>
      <c r="B59" s="87"/>
      <c r="C59" s="88" t="s">
        <v>232</v>
      </c>
      <c r="D59" s="89"/>
      <c r="E59" s="57">
        <f>COUNTIF(F59:AI59,"&gt;0")</f>
        <v>2</v>
      </c>
      <c r="F59" s="54">
        <f>COUNTIFS(F54:F57,"&gt;0,1")</f>
        <v>0</v>
      </c>
      <c r="G59" s="54">
        <f t="shared" ref="G59:AI59" si="48">COUNTIFS(G54:G57,"&gt;0,1")</f>
        <v>0</v>
      </c>
      <c r="H59" s="54">
        <f t="shared" si="48"/>
        <v>0</v>
      </c>
      <c r="I59" s="54">
        <f t="shared" si="48"/>
        <v>0</v>
      </c>
      <c r="J59" s="54">
        <f t="shared" si="48"/>
        <v>2</v>
      </c>
      <c r="K59" s="54">
        <f t="shared" si="48"/>
        <v>0</v>
      </c>
      <c r="L59" s="54">
        <f t="shared" si="48"/>
        <v>0</v>
      </c>
      <c r="M59" s="54">
        <f t="shared" si="48"/>
        <v>0</v>
      </c>
      <c r="N59" s="54">
        <f t="shared" si="48"/>
        <v>0</v>
      </c>
      <c r="O59" s="54">
        <f t="shared" si="48"/>
        <v>0</v>
      </c>
      <c r="P59" s="54">
        <f t="shared" si="48"/>
        <v>0</v>
      </c>
      <c r="Q59" s="54">
        <f t="shared" si="48"/>
        <v>0</v>
      </c>
      <c r="R59" s="54">
        <f t="shared" si="48"/>
        <v>0</v>
      </c>
      <c r="S59" s="54">
        <f t="shared" si="48"/>
        <v>0</v>
      </c>
      <c r="T59" s="54">
        <f t="shared" si="48"/>
        <v>0</v>
      </c>
      <c r="U59" s="54">
        <f t="shared" si="48"/>
        <v>0</v>
      </c>
      <c r="V59" s="54">
        <f t="shared" si="48"/>
        <v>0</v>
      </c>
      <c r="W59" s="54">
        <f t="shared" si="48"/>
        <v>0</v>
      </c>
      <c r="X59" s="54">
        <f t="shared" si="48"/>
        <v>0</v>
      </c>
      <c r="Y59" s="54">
        <f t="shared" si="48"/>
        <v>0</v>
      </c>
      <c r="Z59" s="54">
        <f t="shared" si="48"/>
        <v>0</v>
      </c>
      <c r="AA59" s="54">
        <f t="shared" si="48"/>
        <v>0</v>
      </c>
      <c r="AB59" s="54">
        <f t="shared" si="48"/>
        <v>2</v>
      </c>
      <c r="AC59" s="54">
        <f t="shared" si="48"/>
        <v>0</v>
      </c>
      <c r="AD59" s="54">
        <f t="shared" si="48"/>
        <v>0</v>
      </c>
      <c r="AE59" s="54">
        <f t="shared" si="48"/>
        <v>0</v>
      </c>
      <c r="AF59" s="54">
        <f t="shared" si="48"/>
        <v>0</v>
      </c>
      <c r="AG59" s="54">
        <f t="shared" si="48"/>
        <v>0</v>
      </c>
      <c r="AH59" s="54">
        <f t="shared" si="48"/>
        <v>0</v>
      </c>
      <c r="AI59" s="54">
        <f t="shared" si="48"/>
        <v>0</v>
      </c>
    </row>
    <row r="60" spans="1:35" s="71" customFormat="1" ht="15" thickBot="1" x14ac:dyDescent="0.35">
      <c r="A60" s="83" t="str">
        <f t="shared" si="47"/>
        <v>05013900 - La Charente à St-Simeux</v>
      </c>
      <c r="B60" s="90"/>
      <c r="C60" s="90" t="s">
        <v>233</v>
      </c>
      <c r="D60" s="90"/>
      <c r="E60" s="70">
        <f>MAX(F60:AI60)</f>
        <v>0.19</v>
      </c>
      <c r="F60" s="69">
        <f>MAX(F54:F57)</f>
        <v>0</v>
      </c>
      <c r="G60" s="69">
        <f t="shared" ref="G60:AI60" si="49">MAX(G54:G57)</f>
        <v>0</v>
      </c>
      <c r="H60" s="69">
        <f t="shared" si="49"/>
        <v>0</v>
      </c>
      <c r="I60" s="69">
        <f t="shared" si="49"/>
        <v>0.03</v>
      </c>
      <c r="J60" s="69">
        <f t="shared" si="49"/>
        <v>0.19</v>
      </c>
      <c r="K60" s="69">
        <f t="shared" si="49"/>
        <v>0.02</v>
      </c>
      <c r="L60" s="69">
        <f t="shared" si="49"/>
        <v>0</v>
      </c>
      <c r="M60" s="69">
        <f t="shared" si="49"/>
        <v>0</v>
      </c>
      <c r="N60" s="69">
        <f t="shared" si="49"/>
        <v>0.05</v>
      </c>
      <c r="O60" s="69">
        <f t="shared" si="49"/>
        <v>1.2999999999999999E-2</v>
      </c>
      <c r="P60" s="69">
        <f t="shared" si="49"/>
        <v>0</v>
      </c>
      <c r="Q60" s="69">
        <f t="shared" si="49"/>
        <v>0</v>
      </c>
      <c r="R60" s="69">
        <f t="shared" si="49"/>
        <v>0.05</v>
      </c>
      <c r="S60" s="69">
        <f t="shared" si="49"/>
        <v>0</v>
      </c>
      <c r="T60" s="69">
        <f t="shared" si="49"/>
        <v>0</v>
      </c>
      <c r="U60" s="69">
        <f t="shared" si="49"/>
        <v>0</v>
      </c>
      <c r="V60" s="69">
        <f t="shared" si="49"/>
        <v>0</v>
      </c>
      <c r="W60" s="69">
        <f t="shared" si="49"/>
        <v>0</v>
      </c>
      <c r="X60" s="69">
        <f t="shared" si="49"/>
        <v>0</v>
      </c>
      <c r="Y60" s="69">
        <f t="shared" si="49"/>
        <v>0</v>
      </c>
      <c r="Z60" s="69">
        <f t="shared" si="49"/>
        <v>0</v>
      </c>
      <c r="AA60" s="69">
        <f t="shared" si="49"/>
        <v>0.04</v>
      </c>
      <c r="AB60" s="69">
        <f t="shared" si="49"/>
        <v>0.12</v>
      </c>
      <c r="AC60" s="69">
        <f t="shared" si="49"/>
        <v>0.04</v>
      </c>
      <c r="AD60" s="69">
        <f t="shared" si="49"/>
        <v>0</v>
      </c>
      <c r="AE60" s="69">
        <f t="shared" si="49"/>
        <v>0</v>
      </c>
      <c r="AF60" s="69">
        <f t="shared" si="49"/>
        <v>0</v>
      </c>
      <c r="AG60" s="69">
        <f t="shared" si="49"/>
        <v>0</v>
      </c>
      <c r="AH60" s="69">
        <f t="shared" si="49"/>
        <v>0</v>
      </c>
      <c r="AI60" s="69">
        <f t="shared" si="49"/>
        <v>0</v>
      </c>
    </row>
    <row r="61" spans="1:35" x14ac:dyDescent="0.3">
      <c r="A61" s="46" t="s">
        <v>401</v>
      </c>
      <c r="B61" s="46">
        <v>1</v>
      </c>
      <c r="C61" s="47">
        <v>44277</v>
      </c>
      <c r="D61" s="48">
        <v>0</v>
      </c>
      <c r="AB61">
        <v>0.09</v>
      </c>
    </row>
    <row r="62" spans="1:35" x14ac:dyDescent="0.3">
      <c r="A62" s="46" t="s">
        <v>401</v>
      </c>
      <c r="B62" s="46">
        <v>1</v>
      </c>
      <c r="C62" s="47">
        <v>44333</v>
      </c>
      <c r="D62" s="48">
        <v>0.68611111111111101</v>
      </c>
      <c r="O62">
        <v>1.2999999999999999E-2</v>
      </c>
      <c r="AB62">
        <v>0.05</v>
      </c>
    </row>
    <row r="63" spans="1:35" x14ac:dyDescent="0.3">
      <c r="A63" s="46" t="s">
        <v>401</v>
      </c>
      <c r="B63" s="46">
        <v>1</v>
      </c>
      <c r="C63" s="47">
        <v>44368</v>
      </c>
      <c r="D63" s="48">
        <v>0.55138888888888882</v>
      </c>
      <c r="J63">
        <v>0.13</v>
      </c>
      <c r="R63">
        <v>0.24</v>
      </c>
      <c r="AA63">
        <v>0.03</v>
      </c>
      <c r="AB63">
        <v>0.11</v>
      </c>
      <c r="AC63">
        <v>0.05</v>
      </c>
    </row>
    <row r="64" spans="1:35" x14ac:dyDescent="0.3">
      <c r="A64" s="46" t="s">
        <v>401</v>
      </c>
      <c r="B64" s="46">
        <v>1</v>
      </c>
      <c r="C64" s="47">
        <v>44522</v>
      </c>
      <c r="D64" s="48">
        <v>0.58194444444444449</v>
      </c>
      <c r="AB64">
        <v>0.05</v>
      </c>
      <c r="AG64">
        <v>0.02</v>
      </c>
    </row>
    <row r="65" spans="1:35" x14ac:dyDescent="0.3">
      <c r="A65" s="82" t="str">
        <f>A64</f>
        <v>05015060 - La Nouère à LINARS</v>
      </c>
      <c r="B65" s="87"/>
      <c r="C65" s="88" t="s">
        <v>231</v>
      </c>
      <c r="D65" s="89"/>
      <c r="E65" s="57">
        <f>COUNTIF(F65:AI65,"&gt;0")</f>
        <v>7</v>
      </c>
      <c r="F65" s="54">
        <f>COUNT(F61:F64)</f>
        <v>0</v>
      </c>
      <c r="G65" s="54">
        <f t="shared" ref="G65:AI65" si="50">COUNT(G61:G64)</f>
        <v>0</v>
      </c>
      <c r="H65" s="54">
        <f t="shared" si="50"/>
        <v>0</v>
      </c>
      <c r="I65" s="54">
        <f t="shared" si="50"/>
        <v>0</v>
      </c>
      <c r="J65" s="54">
        <f t="shared" si="50"/>
        <v>1</v>
      </c>
      <c r="K65" s="54">
        <f t="shared" si="50"/>
        <v>0</v>
      </c>
      <c r="L65" s="54">
        <f t="shared" si="50"/>
        <v>0</v>
      </c>
      <c r="M65" s="54">
        <f t="shared" si="50"/>
        <v>0</v>
      </c>
      <c r="N65" s="54">
        <f t="shared" si="50"/>
        <v>0</v>
      </c>
      <c r="O65" s="54">
        <f t="shared" si="50"/>
        <v>1</v>
      </c>
      <c r="P65" s="54">
        <f t="shared" si="50"/>
        <v>0</v>
      </c>
      <c r="Q65" s="54">
        <f t="shared" si="50"/>
        <v>0</v>
      </c>
      <c r="R65" s="54">
        <f t="shared" si="50"/>
        <v>1</v>
      </c>
      <c r="S65" s="54">
        <f t="shared" si="50"/>
        <v>0</v>
      </c>
      <c r="T65" s="54">
        <f t="shared" si="50"/>
        <v>0</v>
      </c>
      <c r="U65" s="54">
        <f t="shared" si="50"/>
        <v>0</v>
      </c>
      <c r="V65" s="54">
        <f t="shared" si="50"/>
        <v>0</v>
      </c>
      <c r="W65" s="54">
        <f t="shared" si="50"/>
        <v>0</v>
      </c>
      <c r="X65" s="54">
        <f t="shared" si="50"/>
        <v>0</v>
      </c>
      <c r="Y65" s="54">
        <f t="shared" si="50"/>
        <v>0</v>
      </c>
      <c r="Z65" s="54">
        <f t="shared" si="50"/>
        <v>0</v>
      </c>
      <c r="AA65" s="54">
        <f t="shared" si="50"/>
        <v>1</v>
      </c>
      <c r="AB65" s="54">
        <f t="shared" si="50"/>
        <v>4</v>
      </c>
      <c r="AC65" s="54">
        <f t="shared" si="50"/>
        <v>1</v>
      </c>
      <c r="AD65" s="54">
        <f t="shared" si="50"/>
        <v>0</v>
      </c>
      <c r="AE65" s="54">
        <f t="shared" si="50"/>
        <v>0</v>
      </c>
      <c r="AF65" s="54">
        <f t="shared" si="50"/>
        <v>0</v>
      </c>
      <c r="AG65" s="54">
        <f t="shared" si="50"/>
        <v>1</v>
      </c>
      <c r="AH65" s="54">
        <f t="shared" si="50"/>
        <v>0</v>
      </c>
      <c r="AI65" s="54">
        <f t="shared" si="50"/>
        <v>0</v>
      </c>
    </row>
    <row r="66" spans="1:35" x14ac:dyDescent="0.3">
      <c r="A66" s="82" t="str">
        <f t="shared" ref="A66:A67" si="51">A65</f>
        <v>05015060 - La Nouère à LINARS</v>
      </c>
      <c r="B66" s="87"/>
      <c r="C66" s="88" t="s">
        <v>232</v>
      </c>
      <c r="D66" s="89"/>
      <c r="E66" s="57">
        <f>COUNTIF(F66:AI66,"&gt;0")</f>
        <v>3</v>
      </c>
      <c r="F66" s="54">
        <f>COUNTIFS(F61:F64,"&gt;0,1")</f>
        <v>0</v>
      </c>
      <c r="G66" s="54">
        <f t="shared" ref="G66:AI66" si="52">COUNTIFS(G61:G64,"&gt;0,1")</f>
        <v>0</v>
      </c>
      <c r="H66" s="54">
        <f t="shared" si="52"/>
        <v>0</v>
      </c>
      <c r="I66" s="54">
        <f t="shared" si="52"/>
        <v>0</v>
      </c>
      <c r="J66" s="54">
        <f t="shared" si="52"/>
        <v>1</v>
      </c>
      <c r="K66" s="54">
        <f t="shared" si="52"/>
        <v>0</v>
      </c>
      <c r="L66" s="54">
        <f t="shared" si="52"/>
        <v>0</v>
      </c>
      <c r="M66" s="54">
        <f t="shared" si="52"/>
        <v>0</v>
      </c>
      <c r="N66" s="54">
        <f t="shared" si="52"/>
        <v>0</v>
      </c>
      <c r="O66" s="54">
        <f t="shared" si="52"/>
        <v>0</v>
      </c>
      <c r="P66" s="54">
        <f t="shared" si="52"/>
        <v>0</v>
      </c>
      <c r="Q66" s="54">
        <f t="shared" si="52"/>
        <v>0</v>
      </c>
      <c r="R66" s="54">
        <f t="shared" si="52"/>
        <v>1</v>
      </c>
      <c r="S66" s="54">
        <f t="shared" si="52"/>
        <v>0</v>
      </c>
      <c r="T66" s="54">
        <f t="shared" si="52"/>
        <v>0</v>
      </c>
      <c r="U66" s="54">
        <f t="shared" si="52"/>
        <v>0</v>
      </c>
      <c r="V66" s="54">
        <f t="shared" si="52"/>
        <v>0</v>
      </c>
      <c r="W66" s="54">
        <f t="shared" si="52"/>
        <v>0</v>
      </c>
      <c r="X66" s="54">
        <f t="shared" si="52"/>
        <v>0</v>
      </c>
      <c r="Y66" s="54">
        <f t="shared" si="52"/>
        <v>0</v>
      </c>
      <c r="Z66" s="54">
        <f t="shared" si="52"/>
        <v>0</v>
      </c>
      <c r="AA66" s="54">
        <f t="shared" si="52"/>
        <v>0</v>
      </c>
      <c r="AB66" s="54">
        <f t="shared" si="52"/>
        <v>1</v>
      </c>
      <c r="AC66" s="54">
        <f t="shared" si="52"/>
        <v>0</v>
      </c>
      <c r="AD66" s="54">
        <f t="shared" si="52"/>
        <v>0</v>
      </c>
      <c r="AE66" s="54">
        <f t="shared" si="52"/>
        <v>0</v>
      </c>
      <c r="AF66" s="54">
        <f t="shared" si="52"/>
        <v>0</v>
      </c>
      <c r="AG66" s="54">
        <f t="shared" si="52"/>
        <v>0</v>
      </c>
      <c r="AH66" s="54">
        <f t="shared" si="52"/>
        <v>0</v>
      </c>
      <c r="AI66" s="54">
        <f t="shared" si="52"/>
        <v>0</v>
      </c>
    </row>
    <row r="67" spans="1:35" ht="15" thickBot="1" x14ac:dyDescent="0.35">
      <c r="A67" s="83" t="str">
        <f t="shared" si="51"/>
        <v>05015060 - La Nouère à LINARS</v>
      </c>
      <c r="B67" s="90"/>
      <c r="C67" s="90" t="s">
        <v>233</v>
      </c>
      <c r="D67" s="90"/>
      <c r="E67" s="70">
        <f>MAX(F67:AI67)</f>
        <v>0.24</v>
      </c>
      <c r="F67" s="69">
        <f>MAX(F61:F64)</f>
        <v>0</v>
      </c>
      <c r="G67" s="69">
        <f t="shared" ref="G67:AI67" si="53">MAX(G61:G64)</f>
        <v>0</v>
      </c>
      <c r="H67" s="69">
        <f t="shared" si="53"/>
        <v>0</v>
      </c>
      <c r="I67" s="69">
        <f t="shared" si="53"/>
        <v>0</v>
      </c>
      <c r="J67" s="69">
        <f t="shared" si="53"/>
        <v>0.13</v>
      </c>
      <c r="K67" s="69">
        <f t="shared" si="53"/>
        <v>0</v>
      </c>
      <c r="L67" s="69">
        <f t="shared" si="53"/>
        <v>0</v>
      </c>
      <c r="M67" s="69">
        <f t="shared" si="53"/>
        <v>0</v>
      </c>
      <c r="N67" s="69">
        <f t="shared" si="53"/>
        <v>0</v>
      </c>
      <c r="O67" s="69">
        <f t="shared" si="53"/>
        <v>1.2999999999999999E-2</v>
      </c>
      <c r="P67" s="69">
        <f t="shared" si="53"/>
        <v>0</v>
      </c>
      <c r="Q67" s="69">
        <f t="shared" si="53"/>
        <v>0</v>
      </c>
      <c r="R67" s="69">
        <f t="shared" si="53"/>
        <v>0.24</v>
      </c>
      <c r="S67" s="69">
        <f t="shared" si="53"/>
        <v>0</v>
      </c>
      <c r="T67" s="69">
        <f t="shared" si="53"/>
        <v>0</v>
      </c>
      <c r="U67" s="69">
        <f t="shared" si="53"/>
        <v>0</v>
      </c>
      <c r="V67" s="69">
        <f t="shared" si="53"/>
        <v>0</v>
      </c>
      <c r="W67" s="69">
        <f t="shared" si="53"/>
        <v>0</v>
      </c>
      <c r="X67" s="69">
        <f t="shared" si="53"/>
        <v>0</v>
      </c>
      <c r="Y67" s="69">
        <f t="shared" si="53"/>
        <v>0</v>
      </c>
      <c r="Z67" s="69">
        <f t="shared" si="53"/>
        <v>0</v>
      </c>
      <c r="AA67" s="69">
        <f t="shared" si="53"/>
        <v>0.03</v>
      </c>
      <c r="AB67" s="69">
        <f t="shared" si="53"/>
        <v>0.11</v>
      </c>
      <c r="AC67" s="69">
        <f t="shared" si="53"/>
        <v>0.05</v>
      </c>
      <c r="AD67" s="69">
        <f t="shared" si="53"/>
        <v>0</v>
      </c>
      <c r="AE67" s="69">
        <f t="shared" si="53"/>
        <v>0</v>
      </c>
      <c r="AF67" s="69">
        <f t="shared" si="53"/>
        <v>0</v>
      </c>
      <c r="AG67" s="69">
        <f t="shared" si="53"/>
        <v>0.02</v>
      </c>
      <c r="AH67" s="69">
        <f t="shared" si="53"/>
        <v>0</v>
      </c>
      <c r="AI67" s="69">
        <f t="shared" si="53"/>
        <v>0</v>
      </c>
    </row>
    <row r="68" spans="1:35" x14ac:dyDescent="0.3">
      <c r="A68" s="46" t="s">
        <v>222</v>
      </c>
      <c r="B68" s="46">
        <v>1</v>
      </c>
      <c r="C68" s="47">
        <v>44280</v>
      </c>
      <c r="D68" s="48">
        <v>0</v>
      </c>
      <c r="E68" s="53"/>
      <c r="F68" s="46"/>
      <c r="G68" s="46"/>
      <c r="H68" s="46"/>
      <c r="I68" s="46">
        <v>0.04</v>
      </c>
      <c r="J68" s="46"/>
      <c r="K68" s="46"/>
      <c r="L68" s="46"/>
      <c r="M68" s="46"/>
      <c r="N68" s="46"/>
      <c r="O68" s="46"/>
      <c r="P68" s="46"/>
      <c r="Q68" s="46"/>
      <c r="R68" s="46"/>
      <c r="S68" s="46"/>
      <c r="T68" s="46"/>
      <c r="U68" s="46"/>
      <c r="V68" s="46"/>
      <c r="W68" s="46"/>
      <c r="X68" s="46"/>
      <c r="Y68" s="46"/>
      <c r="Z68" s="46"/>
      <c r="AA68" s="46"/>
      <c r="AB68" s="46">
        <v>0.22</v>
      </c>
      <c r="AC68" s="46"/>
      <c r="AD68" s="46"/>
      <c r="AE68" s="46"/>
      <c r="AF68" s="46"/>
      <c r="AG68" s="46"/>
      <c r="AH68" s="46"/>
      <c r="AI68" s="46"/>
    </row>
    <row r="69" spans="1:35" x14ac:dyDescent="0.3">
      <c r="A69" s="46" t="s">
        <v>222</v>
      </c>
      <c r="B69" s="46">
        <v>1</v>
      </c>
      <c r="C69" s="47">
        <v>44336</v>
      </c>
      <c r="D69" s="48">
        <v>0.3298611111111111</v>
      </c>
      <c r="E69" s="53"/>
      <c r="F69" s="46"/>
      <c r="G69" s="46"/>
      <c r="H69" s="46"/>
      <c r="I69" s="46"/>
      <c r="J69" s="46"/>
      <c r="K69" s="46"/>
      <c r="L69" s="46"/>
      <c r="M69" s="46"/>
      <c r="N69" s="46"/>
      <c r="O69" s="46"/>
      <c r="P69" s="46"/>
      <c r="Q69" s="46"/>
      <c r="R69" s="46"/>
      <c r="S69" s="46"/>
      <c r="T69" s="46"/>
      <c r="U69" s="46"/>
      <c r="V69" s="46"/>
      <c r="W69" s="46"/>
      <c r="X69" s="46"/>
      <c r="Y69" s="46"/>
      <c r="Z69" s="46"/>
      <c r="AA69" s="46">
        <v>7.0000000000000007E-2</v>
      </c>
      <c r="AB69" s="46">
        <v>0.17</v>
      </c>
      <c r="AC69" s="46">
        <v>0.02</v>
      </c>
      <c r="AD69" s="46"/>
      <c r="AE69" s="46"/>
      <c r="AF69" s="46"/>
      <c r="AG69" s="46"/>
      <c r="AH69" s="46"/>
      <c r="AI69" s="46"/>
    </row>
    <row r="70" spans="1:35" x14ac:dyDescent="0.3">
      <c r="A70" s="46" t="s">
        <v>222</v>
      </c>
      <c r="B70" s="46">
        <v>1</v>
      </c>
      <c r="C70" s="47">
        <v>44371</v>
      </c>
      <c r="D70" s="48">
        <v>0.30902777777777779</v>
      </c>
      <c r="E70" s="53"/>
      <c r="F70" s="46"/>
      <c r="G70" s="46"/>
      <c r="H70" s="46"/>
      <c r="I70" s="46"/>
      <c r="J70" s="46">
        <v>0.04</v>
      </c>
      <c r="K70" s="46"/>
      <c r="L70" s="46"/>
      <c r="M70" s="46"/>
      <c r="N70" s="46"/>
      <c r="O70" s="46"/>
      <c r="P70" s="46"/>
      <c r="Q70" s="46"/>
      <c r="R70" s="46"/>
      <c r="S70" s="46"/>
      <c r="T70" s="46"/>
      <c r="U70" s="46"/>
      <c r="V70" s="46"/>
      <c r="W70" s="46"/>
      <c r="X70" s="46"/>
      <c r="Y70" s="46"/>
      <c r="Z70" s="46"/>
      <c r="AA70" s="46"/>
      <c r="AB70" s="46"/>
      <c r="AC70" s="46"/>
      <c r="AD70" s="46"/>
      <c r="AE70" s="46"/>
      <c r="AF70" s="46"/>
      <c r="AG70" s="46"/>
      <c r="AH70" s="46"/>
      <c r="AI70" s="46"/>
    </row>
    <row r="71" spans="1:35" x14ac:dyDescent="0.3">
      <c r="A71" s="46" t="s">
        <v>222</v>
      </c>
      <c r="B71" s="46">
        <v>1</v>
      </c>
      <c r="C71" s="47">
        <v>44525</v>
      </c>
      <c r="D71" s="48">
        <v>0.3756944444444445</v>
      </c>
      <c r="E71" s="53"/>
      <c r="F71" s="46"/>
      <c r="G71" s="46"/>
      <c r="H71" s="46"/>
      <c r="I71" s="46">
        <v>0.05</v>
      </c>
      <c r="J71" s="46">
        <v>0.03</v>
      </c>
      <c r="K71" s="46"/>
      <c r="L71" s="46"/>
      <c r="M71" s="46"/>
      <c r="N71" s="46"/>
      <c r="O71" s="46"/>
      <c r="P71" s="46"/>
      <c r="Q71" s="46"/>
      <c r="R71" s="46"/>
      <c r="S71" s="46"/>
      <c r="T71" s="46"/>
      <c r="U71" s="46"/>
      <c r="V71" s="46"/>
      <c r="W71" s="46"/>
      <c r="X71" s="46"/>
      <c r="Y71" s="46"/>
      <c r="Z71" s="46"/>
      <c r="AA71" s="46"/>
      <c r="AB71" s="46">
        <v>0.28999999999999998</v>
      </c>
      <c r="AC71" s="46"/>
      <c r="AD71" s="46"/>
      <c r="AE71" s="46"/>
      <c r="AF71" s="46"/>
      <c r="AG71" s="46"/>
      <c r="AH71" s="46"/>
      <c r="AI71" s="46"/>
    </row>
    <row r="72" spans="1:35" s="58" customFormat="1" x14ac:dyDescent="0.3">
      <c r="A72" s="82" t="str">
        <f>A71</f>
        <v>05021250 - La Tardoire à ROUSSINES</v>
      </c>
      <c r="B72" s="54"/>
      <c r="C72" s="55" t="s">
        <v>231</v>
      </c>
      <c r="D72" s="56"/>
      <c r="E72" s="57">
        <f>COUNTIF(F72:AI72,"&gt;0")</f>
        <v>5</v>
      </c>
      <c r="F72" s="54">
        <f>COUNT(F68:F71)</f>
        <v>0</v>
      </c>
      <c r="G72" s="54">
        <f t="shared" ref="G72:AI72" si="54">COUNT(G68:G71)</f>
        <v>0</v>
      </c>
      <c r="H72" s="54">
        <f t="shared" si="54"/>
        <v>0</v>
      </c>
      <c r="I72" s="54">
        <f t="shared" si="54"/>
        <v>2</v>
      </c>
      <c r="J72" s="54">
        <f t="shared" si="54"/>
        <v>2</v>
      </c>
      <c r="K72" s="54">
        <f t="shared" si="54"/>
        <v>0</v>
      </c>
      <c r="L72" s="54">
        <f t="shared" si="54"/>
        <v>0</v>
      </c>
      <c r="M72" s="54">
        <f t="shared" si="54"/>
        <v>0</v>
      </c>
      <c r="N72" s="54">
        <f t="shared" si="54"/>
        <v>0</v>
      </c>
      <c r="O72" s="54">
        <f t="shared" si="54"/>
        <v>0</v>
      </c>
      <c r="P72" s="54">
        <f t="shared" si="54"/>
        <v>0</v>
      </c>
      <c r="Q72" s="54">
        <f t="shared" si="54"/>
        <v>0</v>
      </c>
      <c r="R72" s="54">
        <f t="shared" si="54"/>
        <v>0</v>
      </c>
      <c r="S72" s="54">
        <f t="shared" si="54"/>
        <v>0</v>
      </c>
      <c r="T72" s="54">
        <f t="shared" si="54"/>
        <v>0</v>
      </c>
      <c r="U72" s="54">
        <f t="shared" si="54"/>
        <v>0</v>
      </c>
      <c r="V72" s="54">
        <f t="shared" si="54"/>
        <v>0</v>
      </c>
      <c r="W72" s="54">
        <f t="shared" si="54"/>
        <v>0</v>
      </c>
      <c r="X72" s="54">
        <f t="shared" si="54"/>
        <v>0</v>
      </c>
      <c r="Y72" s="54">
        <f t="shared" si="54"/>
        <v>0</v>
      </c>
      <c r="Z72" s="54">
        <f t="shared" si="54"/>
        <v>0</v>
      </c>
      <c r="AA72" s="54">
        <f t="shared" si="54"/>
        <v>1</v>
      </c>
      <c r="AB72" s="54">
        <f t="shared" si="54"/>
        <v>3</v>
      </c>
      <c r="AC72" s="54">
        <f t="shared" si="54"/>
        <v>1</v>
      </c>
      <c r="AD72" s="54">
        <f t="shared" si="54"/>
        <v>0</v>
      </c>
      <c r="AE72" s="54">
        <f t="shared" si="54"/>
        <v>0</v>
      </c>
      <c r="AF72" s="54">
        <f t="shared" si="54"/>
        <v>0</v>
      </c>
      <c r="AG72" s="54">
        <f t="shared" si="54"/>
        <v>0</v>
      </c>
      <c r="AH72" s="54">
        <f t="shared" si="54"/>
        <v>0</v>
      </c>
      <c r="AI72" s="54">
        <f t="shared" si="54"/>
        <v>0</v>
      </c>
    </row>
    <row r="73" spans="1:35" s="58" customFormat="1" x14ac:dyDescent="0.3">
      <c r="A73" s="82" t="str">
        <f t="shared" ref="A73:A74" si="55">A72</f>
        <v>05021250 - La Tardoire à ROUSSINES</v>
      </c>
      <c r="B73" s="54"/>
      <c r="C73" s="55" t="s">
        <v>232</v>
      </c>
      <c r="D73" s="56"/>
      <c r="E73" s="57">
        <f>COUNTIF(F73:AI73,"&gt;0")</f>
        <v>1</v>
      </c>
      <c r="F73" s="54">
        <f>COUNTIFS(F68:F71,"&gt;0,1")</f>
        <v>0</v>
      </c>
      <c r="G73" s="54">
        <f t="shared" ref="G73" si="56">COUNTIFS(G68:G71,"&gt;0,1")</f>
        <v>0</v>
      </c>
      <c r="H73" s="54">
        <f t="shared" ref="H73:AI73" si="57">COUNTIFS(H68:H71,"&gt;0,1")</f>
        <v>0</v>
      </c>
      <c r="I73" s="54">
        <f t="shared" si="57"/>
        <v>0</v>
      </c>
      <c r="J73" s="54">
        <f t="shared" si="57"/>
        <v>0</v>
      </c>
      <c r="K73" s="54">
        <f t="shared" si="57"/>
        <v>0</v>
      </c>
      <c r="L73" s="54">
        <f t="shared" si="57"/>
        <v>0</v>
      </c>
      <c r="M73" s="54">
        <f t="shared" si="57"/>
        <v>0</v>
      </c>
      <c r="N73" s="54">
        <f t="shared" si="57"/>
        <v>0</v>
      </c>
      <c r="O73" s="54">
        <f t="shared" si="57"/>
        <v>0</v>
      </c>
      <c r="P73" s="54">
        <f t="shared" si="57"/>
        <v>0</v>
      </c>
      <c r="Q73" s="54">
        <f t="shared" si="57"/>
        <v>0</v>
      </c>
      <c r="R73" s="54">
        <f t="shared" si="57"/>
        <v>0</v>
      </c>
      <c r="S73" s="54">
        <f t="shared" si="57"/>
        <v>0</v>
      </c>
      <c r="T73" s="54">
        <f t="shared" si="57"/>
        <v>0</v>
      </c>
      <c r="U73" s="54">
        <f t="shared" si="57"/>
        <v>0</v>
      </c>
      <c r="V73" s="54">
        <f t="shared" si="57"/>
        <v>0</v>
      </c>
      <c r="W73" s="54">
        <f t="shared" si="57"/>
        <v>0</v>
      </c>
      <c r="X73" s="54">
        <f t="shared" si="57"/>
        <v>0</v>
      </c>
      <c r="Y73" s="54">
        <f t="shared" si="57"/>
        <v>0</v>
      </c>
      <c r="Z73" s="54">
        <f t="shared" si="57"/>
        <v>0</v>
      </c>
      <c r="AA73" s="54">
        <f t="shared" si="57"/>
        <v>0</v>
      </c>
      <c r="AB73" s="54">
        <f t="shared" si="57"/>
        <v>3</v>
      </c>
      <c r="AC73" s="54">
        <f t="shared" si="57"/>
        <v>0</v>
      </c>
      <c r="AD73" s="54">
        <f t="shared" si="57"/>
        <v>0</v>
      </c>
      <c r="AE73" s="54">
        <f t="shared" si="57"/>
        <v>0</v>
      </c>
      <c r="AF73" s="54">
        <f t="shared" si="57"/>
        <v>0</v>
      </c>
      <c r="AG73" s="54">
        <f t="shared" si="57"/>
        <v>0</v>
      </c>
      <c r="AH73" s="54">
        <f t="shared" si="57"/>
        <v>0</v>
      </c>
      <c r="AI73" s="54">
        <f t="shared" si="57"/>
        <v>0</v>
      </c>
    </row>
    <row r="74" spans="1:35" s="71" customFormat="1" ht="15" thickBot="1" x14ac:dyDescent="0.35">
      <c r="A74" s="83" t="str">
        <f t="shared" si="55"/>
        <v>05021250 - La Tardoire à ROUSSINES</v>
      </c>
      <c r="B74" s="69"/>
      <c r="C74" s="69" t="s">
        <v>233</v>
      </c>
      <c r="D74" s="69"/>
      <c r="E74" s="70">
        <f>MAX(F74:AI74)</f>
        <v>0.28999999999999998</v>
      </c>
      <c r="F74" s="69">
        <f>MAX(F68:F71)</f>
        <v>0</v>
      </c>
      <c r="G74" s="69">
        <f t="shared" ref="G74" si="58">MAX(G68:G71)</f>
        <v>0</v>
      </c>
      <c r="H74" s="69">
        <f t="shared" ref="H74:AI74" si="59">MAX(H68:H71)</f>
        <v>0</v>
      </c>
      <c r="I74" s="69">
        <f t="shared" si="59"/>
        <v>0.05</v>
      </c>
      <c r="J74" s="69">
        <f t="shared" si="59"/>
        <v>0.04</v>
      </c>
      <c r="K74" s="69">
        <f t="shared" si="59"/>
        <v>0</v>
      </c>
      <c r="L74" s="69">
        <f t="shared" si="59"/>
        <v>0</v>
      </c>
      <c r="M74" s="69">
        <f t="shared" si="59"/>
        <v>0</v>
      </c>
      <c r="N74" s="69">
        <f t="shared" si="59"/>
        <v>0</v>
      </c>
      <c r="O74" s="69">
        <f t="shared" si="59"/>
        <v>0</v>
      </c>
      <c r="P74" s="69">
        <f t="shared" si="59"/>
        <v>0</v>
      </c>
      <c r="Q74" s="69">
        <f t="shared" si="59"/>
        <v>0</v>
      </c>
      <c r="R74" s="69">
        <f t="shared" si="59"/>
        <v>0</v>
      </c>
      <c r="S74" s="69">
        <f t="shared" si="59"/>
        <v>0</v>
      </c>
      <c r="T74" s="69">
        <f t="shared" si="59"/>
        <v>0</v>
      </c>
      <c r="U74" s="69">
        <f t="shared" si="59"/>
        <v>0</v>
      </c>
      <c r="V74" s="69">
        <f t="shared" si="59"/>
        <v>0</v>
      </c>
      <c r="W74" s="69">
        <f t="shared" si="59"/>
        <v>0</v>
      </c>
      <c r="X74" s="69">
        <f t="shared" si="59"/>
        <v>0</v>
      </c>
      <c r="Y74" s="69">
        <f t="shared" si="59"/>
        <v>0</v>
      </c>
      <c r="Z74" s="69">
        <f t="shared" si="59"/>
        <v>0</v>
      </c>
      <c r="AA74" s="69">
        <f t="shared" si="59"/>
        <v>7.0000000000000007E-2</v>
      </c>
      <c r="AB74" s="69">
        <f t="shared" si="59"/>
        <v>0.28999999999999998</v>
      </c>
      <c r="AC74" s="69">
        <f t="shared" si="59"/>
        <v>0.02</v>
      </c>
      <c r="AD74" s="69">
        <f t="shared" si="59"/>
        <v>0</v>
      </c>
      <c r="AE74" s="69">
        <f t="shared" si="59"/>
        <v>0</v>
      </c>
      <c r="AF74" s="69">
        <f t="shared" si="59"/>
        <v>0</v>
      </c>
      <c r="AG74" s="69">
        <f t="shared" si="59"/>
        <v>0</v>
      </c>
      <c r="AH74" s="69">
        <f t="shared" si="59"/>
        <v>0</v>
      </c>
      <c r="AI74" s="69">
        <f t="shared" si="59"/>
        <v>0</v>
      </c>
    </row>
    <row r="75" spans="1:35" x14ac:dyDescent="0.3">
      <c r="A75" s="46" t="s">
        <v>223</v>
      </c>
      <c r="B75" s="46">
        <v>3</v>
      </c>
      <c r="C75" s="47">
        <v>44280</v>
      </c>
      <c r="D75" s="48">
        <v>0.54236111111111118</v>
      </c>
      <c r="E75" s="53"/>
      <c r="F75" s="46"/>
      <c r="G75" s="46"/>
      <c r="H75" s="46"/>
      <c r="I75" s="46"/>
      <c r="J75" s="46"/>
      <c r="K75" s="46"/>
      <c r="L75" s="46"/>
      <c r="M75" s="46"/>
      <c r="N75" s="46"/>
      <c r="O75" s="46"/>
      <c r="P75" s="46"/>
      <c r="Q75" s="46"/>
      <c r="R75" s="46"/>
      <c r="S75" s="46"/>
      <c r="T75" s="46"/>
      <c r="U75" s="46"/>
      <c r="V75" s="46"/>
      <c r="W75" s="46"/>
      <c r="X75" s="46"/>
      <c r="Y75" s="46"/>
      <c r="Z75" s="46"/>
      <c r="AA75" s="46"/>
      <c r="AB75" s="46">
        <v>0.15</v>
      </c>
      <c r="AC75" s="46"/>
      <c r="AD75" s="46"/>
      <c r="AE75" s="46"/>
      <c r="AF75" s="46"/>
      <c r="AG75" s="46"/>
      <c r="AH75" s="46"/>
      <c r="AI75" s="46"/>
    </row>
    <row r="76" spans="1:35" x14ac:dyDescent="0.3">
      <c r="A76" s="46" t="s">
        <v>223</v>
      </c>
      <c r="B76" s="46">
        <v>3</v>
      </c>
      <c r="C76" s="47">
        <v>44336</v>
      </c>
      <c r="D76" s="48">
        <v>0.56874999999999998</v>
      </c>
      <c r="E76" s="53"/>
      <c r="F76" s="46"/>
      <c r="G76" s="46"/>
      <c r="H76" s="46"/>
      <c r="I76" s="46"/>
      <c r="J76" s="46"/>
      <c r="K76" s="46"/>
      <c r="L76" s="46"/>
      <c r="M76" s="46"/>
      <c r="N76" s="46"/>
      <c r="O76" s="46">
        <v>3.7999999999999999E-2</v>
      </c>
      <c r="P76" s="46"/>
      <c r="Q76" s="46"/>
      <c r="R76" s="46"/>
      <c r="S76" s="46"/>
      <c r="T76" s="46"/>
      <c r="U76" s="46"/>
      <c r="V76" s="46">
        <v>5.5E-2</v>
      </c>
      <c r="W76" s="46"/>
      <c r="X76" s="46"/>
      <c r="Y76" s="46"/>
      <c r="Z76" s="46"/>
      <c r="AA76" s="46">
        <v>0.04</v>
      </c>
      <c r="AB76" s="46">
        <v>0.2</v>
      </c>
      <c r="AC76" s="46">
        <v>0.06</v>
      </c>
      <c r="AD76" s="46"/>
      <c r="AE76" s="46"/>
      <c r="AF76" s="46"/>
      <c r="AG76" s="46"/>
      <c r="AH76" s="46"/>
      <c r="AI76" s="46"/>
    </row>
    <row r="77" spans="1:35" x14ac:dyDescent="0.3">
      <c r="A77" s="46" t="s">
        <v>223</v>
      </c>
      <c r="B77" s="46">
        <v>3</v>
      </c>
      <c r="C77" s="47">
        <v>44371</v>
      </c>
      <c r="D77" s="48">
        <v>0.45694444444444443</v>
      </c>
      <c r="E77" s="53"/>
      <c r="F77" s="46"/>
      <c r="G77" s="46"/>
      <c r="H77" s="46"/>
      <c r="I77" s="46"/>
      <c r="J77" s="46"/>
      <c r="K77" s="46"/>
      <c r="L77" s="46"/>
      <c r="M77" s="46"/>
      <c r="N77" s="46"/>
      <c r="O77" s="46">
        <v>1.4999999999999999E-2</v>
      </c>
      <c r="P77" s="46"/>
      <c r="Q77" s="46"/>
      <c r="R77" s="46"/>
      <c r="S77" s="46"/>
      <c r="T77" s="46"/>
      <c r="U77" s="46"/>
      <c r="V77" s="46">
        <v>3.4000000000000002E-2</v>
      </c>
      <c r="W77" s="46"/>
      <c r="X77" s="46"/>
      <c r="Y77" s="46"/>
      <c r="Z77" s="46"/>
      <c r="AA77" s="46">
        <v>0.1</v>
      </c>
      <c r="AB77" s="46">
        <v>0.47</v>
      </c>
      <c r="AC77" s="46">
        <v>0.25</v>
      </c>
      <c r="AD77" s="46"/>
      <c r="AE77" s="46"/>
      <c r="AF77" s="46"/>
      <c r="AG77" s="46"/>
      <c r="AH77" s="46"/>
      <c r="AI77" s="46"/>
    </row>
    <row r="78" spans="1:35" x14ac:dyDescent="0.3">
      <c r="A78" s="46" t="s">
        <v>223</v>
      </c>
      <c r="B78" s="46">
        <v>3</v>
      </c>
      <c r="C78" s="47">
        <v>44525</v>
      </c>
      <c r="D78" s="48">
        <v>0.49583333333333335</v>
      </c>
      <c r="E78" s="53"/>
      <c r="F78" s="46"/>
      <c r="G78" s="46"/>
      <c r="H78" s="46"/>
      <c r="I78" s="46"/>
      <c r="J78" s="46"/>
      <c r="K78" s="46"/>
      <c r="L78" s="46"/>
      <c r="M78" s="46"/>
      <c r="N78" s="46"/>
      <c r="O78" s="46"/>
      <c r="P78" s="46"/>
      <c r="Q78" s="46"/>
      <c r="R78" s="46"/>
      <c r="S78" s="46"/>
      <c r="T78" s="46"/>
      <c r="U78" s="46"/>
      <c r="V78" s="46"/>
      <c r="W78" s="46"/>
      <c r="X78" s="46"/>
      <c r="Y78" s="46"/>
      <c r="Z78" s="46"/>
      <c r="AA78" s="46"/>
      <c r="AB78" s="46">
        <v>0.11</v>
      </c>
      <c r="AC78" s="46"/>
      <c r="AD78" s="46"/>
      <c r="AE78" s="46"/>
      <c r="AF78" s="46"/>
      <c r="AG78" s="46"/>
      <c r="AH78" s="46"/>
      <c r="AI78" s="46"/>
    </row>
    <row r="79" spans="1:35" s="58" customFormat="1" x14ac:dyDescent="0.3">
      <c r="A79" s="82" t="str">
        <f>A78</f>
        <v>05022250 - La Son-Sonnette à SAINT-FRONT</v>
      </c>
      <c r="B79" s="54"/>
      <c r="C79" s="55" t="s">
        <v>231</v>
      </c>
      <c r="D79" s="56"/>
      <c r="E79" s="57">
        <f>COUNTIF(F79:AI79,"&gt;0")</f>
        <v>5</v>
      </c>
      <c r="F79" s="54">
        <f>COUNT(F75:F78)</f>
        <v>0</v>
      </c>
      <c r="G79" s="54">
        <f t="shared" ref="G79:AI79" si="60">COUNT(G75:G78)</f>
        <v>0</v>
      </c>
      <c r="H79" s="54">
        <f t="shared" si="60"/>
        <v>0</v>
      </c>
      <c r="I79" s="54">
        <f t="shared" si="60"/>
        <v>0</v>
      </c>
      <c r="J79" s="54">
        <f t="shared" si="60"/>
        <v>0</v>
      </c>
      <c r="K79" s="54">
        <f t="shared" si="60"/>
        <v>0</v>
      </c>
      <c r="L79" s="54">
        <f t="shared" si="60"/>
        <v>0</v>
      </c>
      <c r="M79" s="54">
        <f t="shared" si="60"/>
        <v>0</v>
      </c>
      <c r="N79" s="54">
        <f t="shared" si="60"/>
        <v>0</v>
      </c>
      <c r="O79" s="54">
        <f t="shared" si="60"/>
        <v>2</v>
      </c>
      <c r="P79" s="54">
        <f t="shared" si="60"/>
        <v>0</v>
      </c>
      <c r="Q79" s="54">
        <f t="shared" si="60"/>
        <v>0</v>
      </c>
      <c r="R79" s="54">
        <f t="shared" si="60"/>
        <v>0</v>
      </c>
      <c r="S79" s="54">
        <f t="shared" si="60"/>
        <v>0</v>
      </c>
      <c r="T79" s="54">
        <f t="shared" si="60"/>
        <v>0</v>
      </c>
      <c r="U79" s="54">
        <f t="shared" si="60"/>
        <v>0</v>
      </c>
      <c r="V79" s="54">
        <f t="shared" si="60"/>
        <v>2</v>
      </c>
      <c r="W79" s="54">
        <f t="shared" si="60"/>
        <v>0</v>
      </c>
      <c r="X79" s="54">
        <f t="shared" si="60"/>
        <v>0</v>
      </c>
      <c r="Y79" s="54">
        <f t="shared" si="60"/>
        <v>0</v>
      </c>
      <c r="Z79" s="54">
        <f t="shared" si="60"/>
        <v>0</v>
      </c>
      <c r="AA79" s="54">
        <f t="shared" si="60"/>
        <v>2</v>
      </c>
      <c r="AB79" s="54">
        <f t="shared" si="60"/>
        <v>4</v>
      </c>
      <c r="AC79" s="54">
        <f t="shared" si="60"/>
        <v>2</v>
      </c>
      <c r="AD79" s="54">
        <f t="shared" si="60"/>
        <v>0</v>
      </c>
      <c r="AE79" s="54">
        <f t="shared" si="60"/>
        <v>0</v>
      </c>
      <c r="AF79" s="54">
        <f t="shared" si="60"/>
        <v>0</v>
      </c>
      <c r="AG79" s="54">
        <f t="shared" si="60"/>
        <v>0</v>
      </c>
      <c r="AH79" s="54">
        <f t="shared" si="60"/>
        <v>0</v>
      </c>
      <c r="AI79" s="54">
        <f t="shared" si="60"/>
        <v>0</v>
      </c>
    </row>
    <row r="80" spans="1:35" s="58" customFormat="1" x14ac:dyDescent="0.3">
      <c r="A80" s="82" t="str">
        <f t="shared" ref="A80:A81" si="61">A79</f>
        <v>05022250 - La Son-Sonnette à SAINT-FRONT</v>
      </c>
      <c r="B80" s="54"/>
      <c r="C80" s="55" t="s">
        <v>232</v>
      </c>
      <c r="D80" s="56"/>
      <c r="E80" s="57">
        <f>COUNTIF(F80:AI80,"&gt;0")</f>
        <v>2</v>
      </c>
      <c r="F80" s="54">
        <f>COUNTIFS(F75:F78,"&gt;0,1")</f>
        <v>0</v>
      </c>
      <c r="G80" s="54">
        <f t="shared" ref="G80" si="62">COUNTIFS(G75:G78,"&gt;0,1")</f>
        <v>0</v>
      </c>
      <c r="H80" s="54">
        <f t="shared" ref="H80:AI80" si="63">COUNTIFS(H75:H78,"&gt;0,1")</f>
        <v>0</v>
      </c>
      <c r="I80" s="54">
        <f t="shared" si="63"/>
        <v>0</v>
      </c>
      <c r="J80" s="54">
        <f t="shared" si="63"/>
        <v>0</v>
      </c>
      <c r="K80" s="54">
        <f t="shared" si="63"/>
        <v>0</v>
      </c>
      <c r="L80" s="54">
        <f t="shared" si="63"/>
        <v>0</v>
      </c>
      <c r="M80" s="54">
        <f t="shared" si="63"/>
        <v>0</v>
      </c>
      <c r="N80" s="54">
        <f t="shared" si="63"/>
        <v>0</v>
      </c>
      <c r="O80" s="54">
        <f t="shared" si="63"/>
        <v>0</v>
      </c>
      <c r="P80" s="54">
        <f t="shared" si="63"/>
        <v>0</v>
      </c>
      <c r="Q80" s="54">
        <f t="shared" si="63"/>
        <v>0</v>
      </c>
      <c r="R80" s="54">
        <f t="shared" si="63"/>
        <v>0</v>
      </c>
      <c r="S80" s="54">
        <f t="shared" si="63"/>
        <v>0</v>
      </c>
      <c r="T80" s="54">
        <f t="shared" si="63"/>
        <v>0</v>
      </c>
      <c r="U80" s="54">
        <f t="shared" si="63"/>
        <v>0</v>
      </c>
      <c r="V80" s="54">
        <f t="shared" si="63"/>
        <v>0</v>
      </c>
      <c r="W80" s="54">
        <f t="shared" si="63"/>
        <v>0</v>
      </c>
      <c r="X80" s="54">
        <f t="shared" si="63"/>
        <v>0</v>
      </c>
      <c r="Y80" s="54">
        <f t="shared" si="63"/>
        <v>0</v>
      </c>
      <c r="Z80" s="54">
        <f t="shared" si="63"/>
        <v>0</v>
      </c>
      <c r="AA80" s="54">
        <f t="shared" si="63"/>
        <v>0</v>
      </c>
      <c r="AB80" s="54">
        <f t="shared" si="63"/>
        <v>4</v>
      </c>
      <c r="AC80" s="54">
        <f t="shared" si="63"/>
        <v>1</v>
      </c>
      <c r="AD80" s="54">
        <f t="shared" si="63"/>
        <v>0</v>
      </c>
      <c r="AE80" s="54">
        <f t="shared" si="63"/>
        <v>0</v>
      </c>
      <c r="AF80" s="54">
        <f t="shared" si="63"/>
        <v>0</v>
      </c>
      <c r="AG80" s="54">
        <f t="shared" si="63"/>
        <v>0</v>
      </c>
      <c r="AH80" s="54">
        <f t="shared" si="63"/>
        <v>0</v>
      </c>
      <c r="AI80" s="54">
        <f t="shared" si="63"/>
        <v>0</v>
      </c>
    </row>
    <row r="81" spans="1:35" s="71" customFormat="1" ht="15" thickBot="1" x14ac:dyDescent="0.35">
      <c r="A81" s="83" t="str">
        <f t="shared" si="61"/>
        <v>05022250 - La Son-Sonnette à SAINT-FRONT</v>
      </c>
      <c r="B81" s="69"/>
      <c r="C81" s="69" t="s">
        <v>233</v>
      </c>
      <c r="D81" s="69"/>
      <c r="E81" s="70">
        <f>MAX(F81:AI81)</f>
        <v>0.47</v>
      </c>
      <c r="F81" s="69">
        <f>MAX(F75:F78)</f>
        <v>0</v>
      </c>
      <c r="G81" s="69">
        <f t="shared" ref="G81" si="64">MAX(G75:G78)</f>
        <v>0</v>
      </c>
      <c r="H81" s="69">
        <f t="shared" ref="H81:AI81" si="65">MAX(H75:H78)</f>
        <v>0</v>
      </c>
      <c r="I81" s="69">
        <f t="shared" si="65"/>
        <v>0</v>
      </c>
      <c r="J81" s="69">
        <f t="shared" si="65"/>
        <v>0</v>
      </c>
      <c r="K81" s="69">
        <f t="shared" si="65"/>
        <v>0</v>
      </c>
      <c r="L81" s="69">
        <f t="shared" si="65"/>
        <v>0</v>
      </c>
      <c r="M81" s="69">
        <f t="shared" si="65"/>
        <v>0</v>
      </c>
      <c r="N81" s="69">
        <f t="shared" si="65"/>
        <v>0</v>
      </c>
      <c r="O81" s="69">
        <f t="shared" si="65"/>
        <v>3.7999999999999999E-2</v>
      </c>
      <c r="P81" s="69">
        <f t="shared" si="65"/>
        <v>0</v>
      </c>
      <c r="Q81" s="69">
        <f t="shared" si="65"/>
        <v>0</v>
      </c>
      <c r="R81" s="69">
        <f t="shared" si="65"/>
        <v>0</v>
      </c>
      <c r="S81" s="69">
        <f t="shared" si="65"/>
        <v>0</v>
      </c>
      <c r="T81" s="69">
        <f t="shared" si="65"/>
        <v>0</v>
      </c>
      <c r="U81" s="69">
        <f t="shared" si="65"/>
        <v>0</v>
      </c>
      <c r="V81" s="69">
        <f t="shared" si="65"/>
        <v>5.5E-2</v>
      </c>
      <c r="W81" s="69">
        <f t="shared" si="65"/>
        <v>0</v>
      </c>
      <c r="X81" s="69">
        <f t="shared" si="65"/>
        <v>0</v>
      </c>
      <c r="Y81" s="69">
        <f t="shared" si="65"/>
        <v>0</v>
      </c>
      <c r="Z81" s="69">
        <f t="shared" si="65"/>
        <v>0</v>
      </c>
      <c r="AA81" s="69">
        <f t="shared" si="65"/>
        <v>0.1</v>
      </c>
      <c r="AB81" s="69">
        <f t="shared" si="65"/>
        <v>0.47</v>
      </c>
      <c r="AC81" s="69">
        <f t="shared" si="65"/>
        <v>0.25</v>
      </c>
      <c r="AD81" s="69">
        <f t="shared" si="65"/>
        <v>0</v>
      </c>
      <c r="AE81" s="69">
        <f t="shared" si="65"/>
        <v>0</v>
      </c>
      <c r="AF81" s="69">
        <f t="shared" si="65"/>
        <v>0</v>
      </c>
      <c r="AG81" s="69">
        <f t="shared" si="65"/>
        <v>0</v>
      </c>
      <c r="AH81" s="69">
        <f t="shared" si="65"/>
        <v>0</v>
      </c>
      <c r="AI81" s="69">
        <f t="shared" si="65"/>
        <v>0</v>
      </c>
    </row>
    <row r="82" spans="1:35" ht="15" customHeight="1" x14ac:dyDescent="0.3">
      <c r="A82" s="46" t="s">
        <v>224</v>
      </c>
      <c r="B82" s="46">
        <v>1</v>
      </c>
      <c r="C82" s="47">
        <v>44280</v>
      </c>
      <c r="D82" s="48">
        <v>0.3659722222222222</v>
      </c>
      <c r="E82" s="53"/>
      <c r="F82" s="46"/>
      <c r="G82" s="46"/>
      <c r="H82" s="46"/>
      <c r="I82" s="46">
        <v>0.02</v>
      </c>
      <c r="J82" s="46"/>
      <c r="K82" s="46"/>
      <c r="L82" s="46"/>
      <c r="M82" s="46"/>
      <c r="N82" s="46"/>
      <c r="O82" s="46"/>
      <c r="P82" s="46"/>
      <c r="Q82" s="46"/>
      <c r="R82" s="46"/>
      <c r="S82" s="46"/>
      <c r="T82" s="46"/>
      <c r="U82" s="46"/>
      <c r="V82" s="46"/>
      <c r="W82" s="46"/>
      <c r="X82" s="46">
        <v>0.02</v>
      </c>
      <c r="Y82" s="46"/>
      <c r="Z82" s="46"/>
      <c r="AA82" s="46"/>
      <c r="AB82" s="46">
        <v>0.16</v>
      </c>
      <c r="AC82" s="46">
        <v>0.03</v>
      </c>
      <c r="AD82" s="46"/>
      <c r="AE82" s="46"/>
      <c r="AF82" s="46"/>
      <c r="AG82" s="46"/>
      <c r="AH82" s="46"/>
      <c r="AI82" s="46"/>
    </row>
    <row r="83" spans="1:35" ht="15" customHeight="1" x14ac:dyDescent="0.3">
      <c r="A83" s="46" t="s">
        <v>224</v>
      </c>
      <c r="B83" s="46">
        <v>1</v>
      </c>
      <c r="C83" s="47">
        <v>44336</v>
      </c>
      <c r="D83" s="48">
        <v>0.3659722222222222</v>
      </c>
      <c r="E83" s="53"/>
      <c r="F83" s="46"/>
      <c r="G83" s="46"/>
      <c r="H83" s="46"/>
      <c r="I83" s="46"/>
      <c r="J83" s="46"/>
      <c r="K83" s="46"/>
      <c r="L83" s="46"/>
      <c r="M83" s="46"/>
      <c r="N83" s="46"/>
      <c r="O83" s="46"/>
      <c r="P83" s="46"/>
      <c r="Q83" s="46"/>
      <c r="R83" s="46"/>
      <c r="S83" s="46"/>
      <c r="T83" s="46"/>
      <c r="U83" s="46"/>
      <c r="V83" s="46"/>
      <c r="W83" s="46"/>
      <c r="X83" s="46">
        <v>0.02</v>
      </c>
      <c r="Y83" s="46"/>
      <c r="Z83" s="46"/>
      <c r="AA83" s="46"/>
      <c r="AB83" s="46">
        <v>0.28000000000000003</v>
      </c>
      <c r="AC83" s="46">
        <v>0.1</v>
      </c>
      <c r="AD83" s="46"/>
      <c r="AE83" s="46"/>
      <c r="AF83" s="46"/>
      <c r="AG83" s="46"/>
      <c r="AH83" s="46"/>
      <c r="AI83" s="46"/>
    </row>
    <row r="84" spans="1:35" ht="15" customHeight="1" x14ac:dyDescent="0.3">
      <c r="A84" s="46" t="s">
        <v>224</v>
      </c>
      <c r="B84" s="46">
        <v>1</v>
      </c>
      <c r="C84" s="47">
        <v>44371</v>
      </c>
      <c r="D84" s="48">
        <v>0.35694444444444445</v>
      </c>
      <c r="E84" s="53"/>
      <c r="F84" s="46"/>
      <c r="G84" s="46"/>
      <c r="H84" s="46"/>
      <c r="I84" s="46"/>
      <c r="J84" s="46"/>
      <c r="K84" s="46"/>
      <c r="L84" s="46"/>
      <c r="M84" s="46"/>
      <c r="N84" s="46"/>
      <c r="O84" s="46">
        <v>7.8E-2</v>
      </c>
      <c r="P84" s="46"/>
      <c r="Q84" s="46"/>
      <c r="R84" s="46"/>
      <c r="S84" s="46"/>
      <c r="T84" s="46"/>
      <c r="U84" s="46"/>
      <c r="V84" s="46"/>
      <c r="W84" s="46"/>
      <c r="X84" s="46">
        <v>0.04</v>
      </c>
      <c r="Y84" s="46"/>
      <c r="Z84" s="46"/>
      <c r="AA84" s="46">
        <v>0.06</v>
      </c>
      <c r="AB84" s="46">
        <v>0.44</v>
      </c>
      <c r="AC84" s="46">
        <v>0.16</v>
      </c>
      <c r="AD84" s="46"/>
      <c r="AE84" s="46"/>
      <c r="AF84" s="46"/>
      <c r="AG84" s="46"/>
      <c r="AH84" s="46"/>
      <c r="AI84" s="46"/>
    </row>
    <row r="85" spans="1:35" ht="15" customHeight="1" x14ac:dyDescent="0.3">
      <c r="A85" s="46" t="s">
        <v>224</v>
      </c>
      <c r="B85" s="46">
        <v>1</v>
      </c>
      <c r="C85" s="47">
        <v>44525</v>
      </c>
      <c r="D85" s="48">
        <v>0.37222222222222223</v>
      </c>
      <c r="E85" s="53"/>
      <c r="F85" s="46"/>
      <c r="G85" s="46"/>
      <c r="H85" s="46"/>
      <c r="I85" s="46">
        <v>0.03</v>
      </c>
      <c r="J85" s="46"/>
      <c r="K85" s="46"/>
      <c r="L85" s="46"/>
      <c r="M85" s="46"/>
      <c r="N85" s="46"/>
      <c r="O85" s="46"/>
      <c r="P85" s="46"/>
      <c r="Q85" s="46"/>
      <c r="R85" s="46"/>
      <c r="S85" s="46"/>
      <c r="T85" s="46"/>
      <c r="U85" s="46"/>
      <c r="V85" s="46"/>
      <c r="W85" s="46"/>
      <c r="X85" s="46"/>
      <c r="Y85" s="46"/>
      <c r="Z85" s="46"/>
      <c r="AA85" s="46"/>
      <c r="AB85" s="46">
        <v>0.17</v>
      </c>
      <c r="AC85" s="46"/>
      <c r="AD85" s="46"/>
      <c r="AE85" s="46"/>
      <c r="AF85" s="46"/>
      <c r="AG85" s="46"/>
      <c r="AH85" s="46"/>
      <c r="AI85" s="46"/>
    </row>
    <row r="86" spans="1:35" s="58" customFormat="1" ht="15" customHeight="1" x14ac:dyDescent="0.3">
      <c r="A86" s="82" t="str">
        <f>A85</f>
        <v>05022435 - Or - Champagne-Mouton (005000OR)</v>
      </c>
      <c r="B86" s="54"/>
      <c r="C86" s="55" t="s">
        <v>231</v>
      </c>
      <c r="D86" s="56"/>
      <c r="E86" s="57">
        <f>COUNTIF(F86:AI86,"&gt;0")</f>
        <v>6</v>
      </c>
      <c r="F86" s="54">
        <f>COUNT(F82:F85)</f>
        <v>0</v>
      </c>
      <c r="G86" s="54">
        <f t="shared" ref="G86:AI86" si="66">COUNT(G82:G85)</f>
        <v>0</v>
      </c>
      <c r="H86" s="54">
        <f t="shared" si="66"/>
        <v>0</v>
      </c>
      <c r="I86" s="54">
        <f t="shared" si="66"/>
        <v>2</v>
      </c>
      <c r="J86" s="54">
        <f t="shared" si="66"/>
        <v>0</v>
      </c>
      <c r="K86" s="54">
        <f t="shared" si="66"/>
        <v>0</v>
      </c>
      <c r="L86" s="54">
        <f t="shared" si="66"/>
        <v>0</v>
      </c>
      <c r="M86" s="54">
        <f t="shared" si="66"/>
        <v>0</v>
      </c>
      <c r="N86" s="54">
        <f t="shared" si="66"/>
        <v>0</v>
      </c>
      <c r="O86" s="54">
        <f t="shared" si="66"/>
        <v>1</v>
      </c>
      <c r="P86" s="54">
        <f t="shared" si="66"/>
        <v>0</v>
      </c>
      <c r="Q86" s="54">
        <f t="shared" si="66"/>
        <v>0</v>
      </c>
      <c r="R86" s="54">
        <f t="shared" si="66"/>
        <v>0</v>
      </c>
      <c r="S86" s="54">
        <f t="shared" si="66"/>
        <v>0</v>
      </c>
      <c r="T86" s="54">
        <f t="shared" si="66"/>
        <v>0</v>
      </c>
      <c r="U86" s="54">
        <f t="shared" si="66"/>
        <v>0</v>
      </c>
      <c r="V86" s="54">
        <f t="shared" si="66"/>
        <v>0</v>
      </c>
      <c r="W86" s="54">
        <f t="shared" si="66"/>
        <v>0</v>
      </c>
      <c r="X86" s="54">
        <f t="shared" si="66"/>
        <v>3</v>
      </c>
      <c r="Y86" s="54">
        <f t="shared" si="66"/>
        <v>0</v>
      </c>
      <c r="Z86" s="54">
        <f t="shared" si="66"/>
        <v>0</v>
      </c>
      <c r="AA86" s="54">
        <f t="shared" si="66"/>
        <v>1</v>
      </c>
      <c r="AB86" s="54">
        <f t="shared" si="66"/>
        <v>4</v>
      </c>
      <c r="AC86" s="54">
        <f t="shared" si="66"/>
        <v>3</v>
      </c>
      <c r="AD86" s="54">
        <f t="shared" si="66"/>
        <v>0</v>
      </c>
      <c r="AE86" s="54">
        <f t="shared" si="66"/>
        <v>0</v>
      </c>
      <c r="AF86" s="54">
        <f t="shared" si="66"/>
        <v>0</v>
      </c>
      <c r="AG86" s="54">
        <f t="shared" si="66"/>
        <v>0</v>
      </c>
      <c r="AH86" s="54">
        <f t="shared" si="66"/>
        <v>0</v>
      </c>
      <c r="AI86" s="54">
        <f t="shared" si="66"/>
        <v>0</v>
      </c>
    </row>
    <row r="87" spans="1:35" s="58" customFormat="1" ht="15" customHeight="1" x14ac:dyDescent="0.3">
      <c r="A87" s="82" t="str">
        <f t="shared" ref="A87:A88" si="67">A86</f>
        <v>05022435 - Or - Champagne-Mouton (005000OR)</v>
      </c>
      <c r="B87" s="54"/>
      <c r="C87" s="55" t="s">
        <v>232</v>
      </c>
      <c r="D87" s="56"/>
      <c r="E87" s="57">
        <f>COUNTIF(F87:AI87,"&gt;0")</f>
        <v>2</v>
      </c>
      <c r="F87" s="54">
        <f>COUNTIFS(F82:F85,"&gt;0,1")</f>
        <v>0</v>
      </c>
      <c r="G87" s="54">
        <f t="shared" ref="G87" si="68">COUNTIFS(G82:G85,"&gt;0,1")</f>
        <v>0</v>
      </c>
      <c r="H87" s="54">
        <f t="shared" ref="H87:AI87" si="69">COUNTIFS(H82:H85,"&gt;0,1")</f>
        <v>0</v>
      </c>
      <c r="I87" s="54">
        <f t="shared" si="69"/>
        <v>0</v>
      </c>
      <c r="J87" s="54">
        <f t="shared" si="69"/>
        <v>0</v>
      </c>
      <c r="K87" s="54">
        <f t="shared" si="69"/>
        <v>0</v>
      </c>
      <c r="L87" s="54">
        <f t="shared" si="69"/>
        <v>0</v>
      </c>
      <c r="M87" s="54">
        <f t="shared" si="69"/>
        <v>0</v>
      </c>
      <c r="N87" s="54">
        <f t="shared" si="69"/>
        <v>0</v>
      </c>
      <c r="O87" s="54">
        <f t="shared" si="69"/>
        <v>0</v>
      </c>
      <c r="P87" s="54">
        <f t="shared" si="69"/>
        <v>0</v>
      </c>
      <c r="Q87" s="54">
        <f t="shared" si="69"/>
        <v>0</v>
      </c>
      <c r="R87" s="54">
        <f t="shared" si="69"/>
        <v>0</v>
      </c>
      <c r="S87" s="54">
        <f t="shared" si="69"/>
        <v>0</v>
      </c>
      <c r="T87" s="54">
        <f t="shared" si="69"/>
        <v>0</v>
      </c>
      <c r="U87" s="54">
        <f t="shared" si="69"/>
        <v>0</v>
      </c>
      <c r="V87" s="54">
        <f t="shared" si="69"/>
        <v>0</v>
      </c>
      <c r="W87" s="54">
        <f t="shared" si="69"/>
        <v>0</v>
      </c>
      <c r="X87" s="54">
        <f t="shared" si="69"/>
        <v>0</v>
      </c>
      <c r="Y87" s="54">
        <f t="shared" si="69"/>
        <v>0</v>
      </c>
      <c r="Z87" s="54">
        <f t="shared" si="69"/>
        <v>0</v>
      </c>
      <c r="AA87" s="54">
        <f t="shared" si="69"/>
        <v>0</v>
      </c>
      <c r="AB87" s="54">
        <f t="shared" si="69"/>
        <v>4</v>
      </c>
      <c r="AC87" s="54">
        <f t="shared" si="69"/>
        <v>1</v>
      </c>
      <c r="AD87" s="54">
        <f t="shared" si="69"/>
        <v>0</v>
      </c>
      <c r="AE87" s="54">
        <f t="shared" si="69"/>
        <v>0</v>
      </c>
      <c r="AF87" s="54">
        <f t="shared" si="69"/>
        <v>0</v>
      </c>
      <c r="AG87" s="54">
        <f t="shared" si="69"/>
        <v>0</v>
      </c>
      <c r="AH87" s="54">
        <f t="shared" si="69"/>
        <v>0</v>
      </c>
      <c r="AI87" s="54">
        <f t="shared" si="69"/>
        <v>0</v>
      </c>
    </row>
    <row r="88" spans="1:35" s="71" customFormat="1" ht="15" customHeight="1" thickBot="1" x14ac:dyDescent="0.35">
      <c r="A88" s="83" t="str">
        <f t="shared" si="67"/>
        <v>05022435 - Or - Champagne-Mouton (005000OR)</v>
      </c>
      <c r="B88" s="69"/>
      <c r="C88" s="69" t="s">
        <v>233</v>
      </c>
      <c r="D88" s="69"/>
      <c r="E88" s="70">
        <f>MAX(F88:AI88)</f>
        <v>0.44</v>
      </c>
      <c r="F88" s="69">
        <f>MAX(F82:F85)</f>
        <v>0</v>
      </c>
      <c r="G88" s="69">
        <f t="shared" ref="G88" si="70">MAX(G82:G85)</f>
        <v>0</v>
      </c>
      <c r="H88" s="69">
        <f t="shared" ref="H88:AI88" si="71">MAX(H82:H85)</f>
        <v>0</v>
      </c>
      <c r="I88" s="69">
        <f t="shared" si="71"/>
        <v>0.03</v>
      </c>
      <c r="J88" s="69">
        <f t="shared" si="71"/>
        <v>0</v>
      </c>
      <c r="K88" s="69">
        <f t="shared" si="71"/>
        <v>0</v>
      </c>
      <c r="L88" s="69">
        <f t="shared" si="71"/>
        <v>0</v>
      </c>
      <c r="M88" s="69">
        <f t="shared" si="71"/>
        <v>0</v>
      </c>
      <c r="N88" s="69">
        <f t="shared" si="71"/>
        <v>0</v>
      </c>
      <c r="O88" s="69">
        <f t="shared" si="71"/>
        <v>7.8E-2</v>
      </c>
      <c r="P88" s="69">
        <f t="shared" si="71"/>
        <v>0</v>
      </c>
      <c r="Q88" s="69">
        <f t="shared" si="71"/>
        <v>0</v>
      </c>
      <c r="R88" s="69">
        <f t="shared" si="71"/>
        <v>0</v>
      </c>
      <c r="S88" s="69">
        <f t="shared" si="71"/>
        <v>0</v>
      </c>
      <c r="T88" s="69">
        <f t="shared" si="71"/>
        <v>0</v>
      </c>
      <c r="U88" s="69">
        <f t="shared" si="71"/>
        <v>0</v>
      </c>
      <c r="V88" s="69">
        <f t="shared" si="71"/>
        <v>0</v>
      </c>
      <c r="W88" s="69">
        <f t="shared" si="71"/>
        <v>0</v>
      </c>
      <c r="X88" s="69">
        <f t="shared" si="71"/>
        <v>0.04</v>
      </c>
      <c r="Y88" s="69">
        <f t="shared" si="71"/>
        <v>0</v>
      </c>
      <c r="Z88" s="69">
        <f t="shared" si="71"/>
        <v>0</v>
      </c>
      <c r="AA88" s="69">
        <f t="shared" si="71"/>
        <v>0.06</v>
      </c>
      <c r="AB88" s="69">
        <f t="shared" si="71"/>
        <v>0.44</v>
      </c>
      <c r="AC88" s="69">
        <f t="shared" si="71"/>
        <v>0.16</v>
      </c>
      <c r="AD88" s="69">
        <f t="shared" si="71"/>
        <v>0</v>
      </c>
      <c r="AE88" s="69">
        <f t="shared" si="71"/>
        <v>0</v>
      </c>
      <c r="AF88" s="69">
        <f t="shared" si="71"/>
        <v>0</v>
      </c>
      <c r="AG88" s="69">
        <f t="shared" si="71"/>
        <v>0</v>
      </c>
      <c r="AH88" s="69">
        <f t="shared" si="71"/>
        <v>0</v>
      </c>
      <c r="AI88" s="69">
        <f t="shared" si="71"/>
        <v>0</v>
      </c>
    </row>
    <row r="89" spans="1:35" x14ac:dyDescent="0.3">
      <c r="A89" s="46" t="s">
        <v>402</v>
      </c>
      <c r="B89" s="46">
        <v>1</v>
      </c>
      <c r="C89" s="47">
        <v>44278</v>
      </c>
      <c r="D89" s="48">
        <v>0</v>
      </c>
      <c r="F89" s="46"/>
      <c r="G89" s="46"/>
      <c r="H89" s="46"/>
      <c r="I89" s="46">
        <v>0.06</v>
      </c>
      <c r="J89" s="46"/>
      <c r="K89" s="46"/>
      <c r="L89" s="46"/>
      <c r="M89" s="46"/>
      <c r="N89" s="46"/>
      <c r="O89" s="46"/>
      <c r="P89" s="46"/>
      <c r="Q89" s="46"/>
      <c r="R89" s="46"/>
      <c r="S89" s="46"/>
      <c r="T89" s="46"/>
      <c r="U89" s="46"/>
      <c r="V89" s="46"/>
      <c r="W89" s="46"/>
      <c r="X89" s="46">
        <v>0.05</v>
      </c>
      <c r="Y89" s="46"/>
      <c r="Z89" s="46"/>
      <c r="AA89" s="46"/>
      <c r="AB89" s="46">
        <v>0.25</v>
      </c>
      <c r="AC89" s="46">
        <v>0.04</v>
      </c>
      <c r="AD89" s="46"/>
      <c r="AE89" s="46"/>
      <c r="AF89" s="46"/>
      <c r="AG89" s="46"/>
      <c r="AH89" s="46"/>
      <c r="AI89" s="46"/>
    </row>
    <row r="90" spans="1:35" x14ac:dyDescent="0.3">
      <c r="A90" s="46" t="s">
        <v>402</v>
      </c>
      <c r="B90" s="46">
        <v>1</v>
      </c>
      <c r="C90" s="47">
        <v>44334</v>
      </c>
      <c r="D90" s="48">
        <v>0.3430555555555555</v>
      </c>
      <c r="F90" s="46">
        <v>0.03</v>
      </c>
      <c r="G90" s="46"/>
      <c r="H90" s="46"/>
      <c r="I90" s="46">
        <v>0.05</v>
      </c>
      <c r="J90" s="46">
        <v>0.04</v>
      </c>
      <c r="K90" s="46"/>
      <c r="L90" s="46"/>
      <c r="M90" s="46"/>
      <c r="N90" s="46"/>
      <c r="O90" s="46">
        <v>2.5000000000000001E-2</v>
      </c>
      <c r="P90" s="46"/>
      <c r="Q90" s="46"/>
      <c r="R90" s="46"/>
      <c r="S90" s="46"/>
      <c r="T90" s="46"/>
      <c r="U90" s="46"/>
      <c r="V90" s="46">
        <v>0.05</v>
      </c>
      <c r="W90" s="46"/>
      <c r="X90" s="46"/>
      <c r="Y90" s="46"/>
      <c r="Z90" s="46"/>
      <c r="AA90" s="46">
        <v>7.0000000000000007E-2</v>
      </c>
      <c r="AB90" s="46">
        <v>0.28999999999999998</v>
      </c>
      <c r="AC90" s="46">
        <v>0.1</v>
      </c>
      <c r="AD90" s="46"/>
      <c r="AE90" s="46"/>
      <c r="AF90" s="46"/>
      <c r="AG90" s="46"/>
      <c r="AH90" s="46"/>
      <c r="AI90" s="46"/>
    </row>
    <row r="91" spans="1:35" x14ac:dyDescent="0.3">
      <c r="A91" s="46" t="s">
        <v>402</v>
      </c>
      <c r="B91" s="46">
        <v>1</v>
      </c>
      <c r="C91" s="47">
        <v>44369</v>
      </c>
      <c r="D91" s="48">
        <v>0.34583333333333338</v>
      </c>
      <c r="F91" s="46"/>
      <c r="G91" s="46"/>
      <c r="H91" s="46"/>
      <c r="I91" s="46">
        <v>0.03</v>
      </c>
      <c r="J91" s="46">
        <v>0.06</v>
      </c>
      <c r="K91" s="46"/>
      <c r="L91" s="46"/>
      <c r="M91" s="46"/>
      <c r="N91" s="46"/>
      <c r="O91" s="46">
        <v>0.08</v>
      </c>
      <c r="P91" s="46"/>
      <c r="Q91" s="46"/>
      <c r="R91" s="46"/>
      <c r="S91" s="46"/>
      <c r="T91" s="46"/>
      <c r="U91" s="46">
        <v>0.03</v>
      </c>
      <c r="V91" s="46">
        <v>2.1000000000000001E-2</v>
      </c>
      <c r="W91" s="46"/>
      <c r="X91" s="46">
        <v>0.03</v>
      </c>
      <c r="Y91" s="46"/>
      <c r="Z91" s="46">
        <v>0.05</v>
      </c>
      <c r="AA91" s="46">
        <v>0.15</v>
      </c>
      <c r="AB91" s="46">
        <v>0.36</v>
      </c>
      <c r="AC91" s="46">
        <v>0.18</v>
      </c>
      <c r="AD91" s="46">
        <v>0.04</v>
      </c>
      <c r="AE91" s="46"/>
      <c r="AF91" s="46"/>
      <c r="AG91" s="46"/>
      <c r="AH91" s="46"/>
      <c r="AI91" s="46">
        <v>0.03</v>
      </c>
    </row>
    <row r="92" spans="1:35" ht="15" customHeight="1" x14ac:dyDescent="0.3">
      <c r="A92" s="46" t="s">
        <v>402</v>
      </c>
      <c r="B92" s="46">
        <v>1</v>
      </c>
      <c r="C92" s="47">
        <v>44523</v>
      </c>
      <c r="D92" s="48">
        <v>0.34930555555555554</v>
      </c>
      <c r="F92" s="46"/>
      <c r="G92" s="46"/>
      <c r="H92" s="46">
        <v>0.02</v>
      </c>
      <c r="I92" s="46">
        <v>0.12</v>
      </c>
      <c r="J92" s="46">
        <v>0.05</v>
      </c>
      <c r="K92" s="46">
        <v>0.02</v>
      </c>
      <c r="L92" s="46"/>
      <c r="M92" s="46"/>
      <c r="N92" s="46">
        <v>0.03</v>
      </c>
      <c r="O92" s="46"/>
      <c r="P92" s="46"/>
      <c r="Q92" s="46"/>
      <c r="R92" s="46"/>
      <c r="S92" s="46"/>
      <c r="T92" s="46"/>
      <c r="U92" s="46"/>
      <c r="V92" s="46"/>
      <c r="W92" s="46"/>
      <c r="X92" s="46">
        <v>0.04</v>
      </c>
      <c r="Y92" s="46"/>
      <c r="Z92" s="46"/>
      <c r="AA92" s="46"/>
      <c r="AB92" s="46">
        <v>0.44</v>
      </c>
      <c r="AC92" s="46">
        <v>0.03</v>
      </c>
      <c r="AD92" s="46"/>
      <c r="AE92" s="46"/>
      <c r="AF92" s="46"/>
      <c r="AG92" s="46">
        <v>0.03</v>
      </c>
      <c r="AH92" s="46"/>
      <c r="AI92" s="46"/>
    </row>
    <row r="93" spans="1:35" s="58" customFormat="1" ht="15" customHeight="1" x14ac:dyDescent="0.3">
      <c r="A93" s="82" t="str">
        <f>A92</f>
        <v>05024000 - La Charente à SAINT-SAVIOL</v>
      </c>
      <c r="B93" s="54"/>
      <c r="C93" s="55" t="s">
        <v>231</v>
      </c>
      <c r="D93" s="56"/>
      <c r="E93" s="57">
        <f>COUNTIF(F93:AI93,"&gt;0")</f>
        <v>17</v>
      </c>
      <c r="F93" s="54">
        <f>COUNT(F89:F92)</f>
        <v>1</v>
      </c>
      <c r="G93" s="54">
        <f t="shared" ref="G93:AI93" si="72">COUNT(G89:G92)</f>
        <v>0</v>
      </c>
      <c r="H93" s="54">
        <f t="shared" si="72"/>
        <v>1</v>
      </c>
      <c r="I93" s="54">
        <f t="shared" si="72"/>
        <v>4</v>
      </c>
      <c r="J93" s="54">
        <f t="shared" si="72"/>
        <v>3</v>
      </c>
      <c r="K93" s="54">
        <f t="shared" si="72"/>
        <v>1</v>
      </c>
      <c r="L93" s="54">
        <f t="shared" si="72"/>
        <v>0</v>
      </c>
      <c r="M93" s="54">
        <f t="shared" si="72"/>
        <v>0</v>
      </c>
      <c r="N93" s="54">
        <f t="shared" si="72"/>
        <v>1</v>
      </c>
      <c r="O93" s="54">
        <f t="shared" si="72"/>
        <v>2</v>
      </c>
      <c r="P93" s="54">
        <f t="shared" si="72"/>
        <v>0</v>
      </c>
      <c r="Q93" s="54">
        <f t="shared" si="72"/>
        <v>0</v>
      </c>
      <c r="R93" s="54">
        <f t="shared" si="72"/>
        <v>0</v>
      </c>
      <c r="S93" s="54">
        <f t="shared" si="72"/>
        <v>0</v>
      </c>
      <c r="T93" s="54">
        <f t="shared" si="72"/>
        <v>0</v>
      </c>
      <c r="U93" s="54">
        <f t="shared" si="72"/>
        <v>1</v>
      </c>
      <c r="V93" s="54">
        <f t="shared" si="72"/>
        <v>2</v>
      </c>
      <c r="W93" s="54">
        <f t="shared" si="72"/>
        <v>0</v>
      </c>
      <c r="X93" s="54">
        <f t="shared" si="72"/>
        <v>3</v>
      </c>
      <c r="Y93" s="54">
        <f t="shared" si="72"/>
        <v>0</v>
      </c>
      <c r="Z93" s="54">
        <f t="shared" si="72"/>
        <v>1</v>
      </c>
      <c r="AA93" s="54">
        <f t="shared" si="72"/>
        <v>2</v>
      </c>
      <c r="AB93" s="54">
        <f t="shared" si="72"/>
        <v>4</v>
      </c>
      <c r="AC93" s="54">
        <f t="shared" si="72"/>
        <v>4</v>
      </c>
      <c r="AD93" s="54">
        <f t="shared" si="72"/>
        <v>1</v>
      </c>
      <c r="AE93" s="54">
        <f t="shared" si="72"/>
        <v>0</v>
      </c>
      <c r="AF93" s="54">
        <f t="shared" si="72"/>
        <v>0</v>
      </c>
      <c r="AG93" s="54">
        <f t="shared" si="72"/>
        <v>1</v>
      </c>
      <c r="AH93" s="54">
        <f t="shared" si="72"/>
        <v>0</v>
      </c>
      <c r="AI93" s="54">
        <f t="shared" si="72"/>
        <v>1</v>
      </c>
    </row>
    <row r="94" spans="1:35" s="58" customFormat="1" ht="15" customHeight="1" x14ac:dyDescent="0.3">
      <c r="A94" s="82" t="str">
        <f t="shared" ref="A94:A95" si="73">A93</f>
        <v>05024000 - La Charente à SAINT-SAVIOL</v>
      </c>
      <c r="B94" s="54"/>
      <c r="C94" s="55" t="s">
        <v>232</v>
      </c>
      <c r="D94" s="56"/>
      <c r="E94" s="57">
        <f>COUNTIF(F94:AI94,"&gt;0")</f>
        <v>4</v>
      </c>
      <c r="F94" s="54">
        <f>COUNTIFS(F89:F92,"&gt;0,1")</f>
        <v>0</v>
      </c>
      <c r="G94" s="54">
        <f t="shared" ref="G94:AI94" si="74">COUNTIFS(G89:G92,"&gt;0,1")</f>
        <v>0</v>
      </c>
      <c r="H94" s="54">
        <f t="shared" si="74"/>
        <v>0</v>
      </c>
      <c r="I94" s="54">
        <f t="shared" si="74"/>
        <v>1</v>
      </c>
      <c r="J94" s="54">
        <f t="shared" si="74"/>
        <v>0</v>
      </c>
      <c r="K94" s="54">
        <f t="shared" si="74"/>
        <v>0</v>
      </c>
      <c r="L94" s="54">
        <f t="shared" si="74"/>
        <v>0</v>
      </c>
      <c r="M94" s="54">
        <f t="shared" si="74"/>
        <v>0</v>
      </c>
      <c r="N94" s="54">
        <f t="shared" si="74"/>
        <v>0</v>
      </c>
      <c r="O94" s="54">
        <f t="shared" si="74"/>
        <v>0</v>
      </c>
      <c r="P94" s="54">
        <f t="shared" si="74"/>
        <v>0</v>
      </c>
      <c r="Q94" s="54">
        <f t="shared" si="74"/>
        <v>0</v>
      </c>
      <c r="R94" s="54">
        <f t="shared" si="74"/>
        <v>0</v>
      </c>
      <c r="S94" s="54">
        <f t="shared" si="74"/>
        <v>0</v>
      </c>
      <c r="T94" s="54">
        <f t="shared" si="74"/>
        <v>0</v>
      </c>
      <c r="U94" s="54">
        <f t="shared" si="74"/>
        <v>0</v>
      </c>
      <c r="V94" s="54">
        <f t="shared" si="74"/>
        <v>0</v>
      </c>
      <c r="W94" s="54">
        <f t="shared" si="74"/>
        <v>0</v>
      </c>
      <c r="X94" s="54">
        <f t="shared" si="74"/>
        <v>0</v>
      </c>
      <c r="Y94" s="54">
        <f t="shared" si="74"/>
        <v>0</v>
      </c>
      <c r="Z94" s="54">
        <f t="shared" si="74"/>
        <v>0</v>
      </c>
      <c r="AA94" s="54">
        <f t="shared" si="74"/>
        <v>1</v>
      </c>
      <c r="AB94" s="54">
        <f t="shared" si="74"/>
        <v>4</v>
      </c>
      <c r="AC94" s="54">
        <f t="shared" si="74"/>
        <v>1</v>
      </c>
      <c r="AD94" s="54">
        <f t="shared" si="74"/>
        <v>0</v>
      </c>
      <c r="AE94" s="54">
        <f t="shared" si="74"/>
        <v>0</v>
      </c>
      <c r="AF94" s="54">
        <f t="shared" si="74"/>
        <v>0</v>
      </c>
      <c r="AG94" s="54">
        <f t="shared" si="74"/>
        <v>0</v>
      </c>
      <c r="AH94" s="54">
        <f t="shared" si="74"/>
        <v>0</v>
      </c>
      <c r="AI94" s="54">
        <f t="shared" si="74"/>
        <v>0</v>
      </c>
    </row>
    <row r="95" spans="1:35" s="71" customFormat="1" ht="15" customHeight="1" thickBot="1" x14ac:dyDescent="0.35">
      <c r="A95" s="83" t="str">
        <f t="shared" si="73"/>
        <v>05024000 - La Charente à SAINT-SAVIOL</v>
      </c>
      <c r="B95" s="69"/>
      <c r="C95" s="69" t="s">
        <v>233</v>
      </c>
      <c r="D95" s="69"/>
      <c r="E95" s="70">
        <f>MAX(F95:AI95)</f>
        <v>0.44</v>
      </c>
      <c r="F95" s="69">
        <f>MAX(F89:F92)</f>
        <v>0.03</v>
      </c>
      <c r="G95" s="69">
        <f t="shared" ref="G95:AI95" si="75">MAX(G89:G92)</f>
        <v>0</v>
      </c>
      <c r="H95" s="69">
        <f t="shared" si="75"/>
        <v>0.02</v>
      </c>
      <c r="I95" s="69">
        <f t="shared" si="75"/>
        <v>0.12</v>
      </c>
      <c r="J95" s="69">
        <f t="shared" si="75"/>
        <v>0.06</v>
      </c>
      <c r="K95" s="69">
        <f t="shared" si="75"/>
        <v>0.02</v>
      </c>
      <c r="L95" s="69">
        <f t="shared" si="75"/>
        <v>0</v>
      </c>
      <c r="M95" s="69">
        <f t="shared" si="75"/>
        <v>0</v>
      </c>
      <c r="N95" s="69">
        <f t="shared" si="75"/>
        <v>0.03</v>
      </c>
      <c r="O95" s="69">
        <f t="shared" si="75"/>
        <v>0.08</v>
      </c>
      <c r="P95" s="69">
        <f t="shared" si="75"/>
        <v>0</v>
      </c>
      <c r="Q95" s="69">
        <f t="shared" si="75"/>
        <v>0</v>
      </c>
      <c r="R95" s="69">
        <f t="shared" si="75"/>
        <v>0</v>
      </c>
      <c r="S95" s="69">
        <f t="shared" si="75"/>
        <v>0</v>
      </c>
      <c r="T95" s="69">
        <f t="shared" si="75"/>
        <v>0</v>
      </c>
      <c r="U95" s="69">
        <f t="shared" si="75"/>
        <v>0.03</v>
      </c>
      <c r="V95" s="69">
        <f t="shared" si="75"/>
        <v>0.05</v>
      </c>
      <c r="W95" s="69">
        <f t="shared" si="75"/>
        <v>0</v>
      </c>
      <c r="X95" s="69">
        <f t="shared" si="75"/>
        <v>0.05</v>
      </c>
      <c r="Y95" s="69">
        <f t="shared" si="75"/>
        <v>0</v>
      </c>
      <c r="Z95" s="69">
        <f t="shared" si="75"/>
        <v>0.05</v>
      </c>
      <c r="AA95" s="69">
        <f t="shared" si="75"/>
        <v>0.15</v>
      </c>
      <c r="AB95" s="69">
        <f t="shared" si="75"/>
        <v>0.44</v>
      </c>
      <c r="AC95" s="69">
        <f t="shared" si="75"/>
        <v>0.18</v>
      </c>
      <c r="AD95" s="69">
        <f t="shared" si="75"/>
        <v>0.04</v>
      </c>
      <c r="AE95" s="69">
        <f t="shared" si="75"/>
        <v>0</v>
      </c>
      <c r="AF95" s="69">
        <f t="shared" si="75"/>
        <v>0</v>
      </c>
      <c r="AG95" s="69">
        <f t="shared" si="75"/>
        <v>0.03</v>
      </c>
      <c r="AH95" s="69">
        <f t="shared" si="75"/>
        <v>0</v>
      </c>
      <c r="AI95" s="69">
        <f t="shared" si="75"/>
        <v>0.03</v>
      </c>
    </row>
    <row r="96" spans="1:35" ht="15" customHeight="1" x14ac:dyDescent="0.3">
      <c r="A96" s="46" t="s">
        <v>225</v>
      </c>
      <c r="B96" s="46">
        <v>3</v>
      </c>
      <c r="C96" s="47">
        <v>44280</v>
      </c>
      <c r="D96" s="48">
        <v>0.40763888888888888</v>
      </c>
      <c r="E96" s="53"/>
      <c r="F96" s="46"/>
      <c r="G96" s="46"/>
      <c r="H96" s="46"/>
      <c r="I96" s="46">
        <v>0.03</v>
      </c>
      <c r="J96" s="46"/>
      <c r="K96" s="46"/>
      <c r="L96" s="46"/>
      <c r="M96" s="46"/>
      <c r="N96" s="46"/>
      <c r="O96" s="46"/>
      <c r="P96" s="46"/>
      <c r="Q96" s="46"/>
      <c r="R96" s="46"/>
      <c r="S96" s="46"/>
      <c r="T96" s="46"/>
      <c r="U96" s="46"/>
      <c r="V96" s="46"/>
      <c r="W96" s="46"/>
      <c r="X96" s="46"/>
      <c r="Y96" s="46"/>
      <c r="Z96" s="46"/>
      <c r="AA96" s="46"/>
      <c r="AB96" s="46">
        <v>0.19</v>
      </c>
      <c r="AC96" s="46">
        <v>0.06</v>
      </c>
      <c r="AD96" s="46"/>
      <c r="AE96" s="46"/>
      <c r="AF96" s="46"/>
      <c r="AG96" s="46"/>
      <c r="AH96" s="46"/>
      <c r="AI96" s="46"/>
    </row>
    <row r="97" spans="1:35" ht="15" customHeight="1" x14ac:dyDescent="0.3">
      <c r="A97" s="46" t="s">
        <v>225</v>
      </c>
      <c r="B97" s="46">
        <v>3</v>
      </c>
      <c r="C97" s="47">
        <v>44336</v>
      </c>
      <c r="D97" s="48">
        <v>0.43055555555555558</v>
      </c>
      <c r="E97" s="53"/>
      <c r="F97" s="46"/>
      <c r="G97" s="46">
        <v>0.03</v>
      </c>
      <c r="H97" s="46"/>
      <c r="I97" s="46"/>
      <c r="J97" s="46"/>
      <c r="K97" s="46"/>
      <c r="L97" s="46"/>
      <c r="M97" s="46"/>
      <c r="N97" s="46"/>
      <c r="O97" s="46"/>
      <c r="P97" s="46"/>
      <c r="Q97" s="46"/>
      <c r="R97" s="46"/>
      <c r="S97" s="46"/>
      <c r="T97" s="46"/>
      <c r="U97" s="46"/>
      <c r="V97" s="46"/>
      <c r="W97" s="46"/>
      <c r="X97" s="46"/>
      <c r="Y97" s="46"/>
      <c r="Z97" s="46"/>
      <c r="AA97" s="46">
        <v>0.04</v>
      </c>
      <c r="AB97" s="46">
        <v>0.22</v>
      </c>
      <c r="AC97" s="46">
        <v>0.05</v>
      </c>
      <c r="AD97" s="46"/>
      <c r="AE97" s="46"/>
      <c r="AF97" s="46"/>
      <c r="AG97" s="46"/>
      <c r="AH97" s="46"/>
      <c r="AI97" s="46"/>
    </row>
    <row r="98" spans="1:35" ht="15" customHeight="1" x14ac:dyDescent="0.3">
      <c r="A98" s="46" t="s">
        <v>225</v>
      </c>
      <c r="B98" s="46">
        <v>3</v>
      </c>
      <c r="C98" s="47">
        <v>44371</v>
      </c>
      <c r="D98" s="48">
        <v>0.38611111111111113</v>
      </c>
      <c r="E98" s="53"/>
      <c r="F98" s="46"/>
      <c r="G98" s="46"/>
      <c r="H98" s="46"/>
      <c r="I98" s="46"/>
      <c r="J98" s="46">
        <v>0.05</v>
      </c>
      <c r="K98" s="46"/>
      <c r="L98" s="46"/>
      <c r="M98" s="46"/>
      <c r="N98" s="46"/>
      <c r="O98" s="46"/>
      <c r="P98" s="46"/>
      <c r="Q98" s="46"/>
      <c r="R98" s="46"/>
      <c r="S98" s="46"/>
      <c r="T98" s="46"/>
      <c r="U98" s="46"/>
      <c r="V98" s="46"/>
      <c r="W98" s="46"/>
      <c r="X98" s="46"/>
      <c r="Y98" s="46"/>
      <c r="Z98" s="46"/>
      <c r="AA98" s="46">
        <v>0.1</v>
      </c>
      <c r="AB98" s="46">
        <v>0.32</v>
      </c>
      <c r="AC98" s="46">
        <v>7.0000000000000007E-2</v>
      </c>
      <c r="AD98" s="46"/>
      <c r="AE98" s="46"/>
      <c r="AF98" s="46"/>
      <c r="AG98" s="46"/>
      <c r="AH98" s="46"/>
      <c r="AI98" s="46"/>
    </row>
    <row r="99" spans="1:35" ht="15" customHeight="1" x14ac:dyDescent="0.3">
      <c r="A99" s="46" t="s">
        <v>225</v>
      </c>
      <c r="B99" s="46">
        <v>3</v>
      </c>
      <c r="C99" s="47">
        <v>44525</v>
      </c>
      <c r="D99" s="48">
        <v>0.4152777777777778</v>
      </c>
      <c r="E99" s="53"/>
      <c r="F99" s="46"/>
      <c r="G99" s="46"/>
      <c r="H99" s="46"/>
      <c r="I99" s="46">
        <v>0.05</v>
      </c>
      <c r="J99" s="46"/>
      <c r="K99" s="46"/>
      <c r="L99" s="46"/>
      <c r="M99" s="46"/>
      <c r="N99" s="46"/>
      <c r="O99" s="46"/>
      <c r="P99" s="46"/>
      <c r="Q99" s="46"/>
      <c r="R99" s="46"/>
      <c r="S99" s="46"/>
      <c r="T99" s="46"/>
      <c r="U99" s="46"/>
      <c r="V99" s="46"/>
      <c r="W99" s="46"/>
      <c r="X99" s="46"/>
      <c r="Y99" s="46"/>
      <c r="Z99" s="46"/>
      <c r="AA99" s="46"/>
      <c r="AB99" s="46">
        <v>0.31</v>
      </c>
      <c r="AC99" s="46">
        <v>0.06</v>
      </c>
      <c r="AD99" s="46"/>
      <c r="AE99" s="46"/>
      <c r="AF99" s="46"/>
      <c r="AG99" s="46"/>
      <c r="AH99" s="46"/>
      <c r="AI99" s="46"/>
    </row>
    <row r="100" spans="1:35" s="58" customFormat="1" ht="15" customHeight="1" x14ac:dyDescent="0.3">
      <c r="A100" s="82" t="str">
        <f>A99</f>
        <v>05024250 - La Charente à ROUMAZIERES-LOUBERT</v>
      </c>
      <c r="B100" s="54"/>
      <c r="C100" s="55" t="s">
        <v>231</v>
      </c>
      <c r="D100" s="56"/>
      <c r="E100" s="57">
        <f>COUNTIF(F100:AI100,"&gt;0")</f>
        <v>6</v>
      </c>
      <c r="F100" s="54">
        <f>COUNT(F96:F99)</f>
        <v>0</v>
      </c>
      <c r="G100" s="54">
        <f t="shared" ref="G100:AI100" si="76">COUNT(G96:G99)</f>
        <v>1</v>
      </c>
      <c r="H100" s="54">
        <f t="shared" si="76"/>
        <v>0</v>
      </c>
      <c r="I100" s="54">
        <f t="shared" si="76"/>
        <v>2</v>
      </c>
      <c r="J100" s="54">
        <f t="shared" si="76"/>
        <v>1</v>
      </c>
      <c r="K100" s="54">
        <f t="shared" si="76"/>
        <v>0</v>
      </c>
      <c r="L100" s="54">
        <f t="shared" si="76"/>
        <v>0</v>
      </c>
      <c r="M100" s="54">
        <f t="shared" si="76"/>
        <v>0</v>
      </c>
      <c r="N100" s="54">
        <f t="shared" si="76"/>
        <v>0</v>
      </c>
      <c r="O100" s="54">
        <f t="shared" si="76"/>
        <v>0</v>
      </c>
      <c r="P100" s="54">
        <f t="shared" si="76"/>
        <v>0</v>
      </c>
      <c r="Q100" s="54">
        <f t="shared" si="76"/>
        <v>0</v>
      </c>
      <c r="R100" s="54">
        <f t="shared" si="76"/>
        <v>0</v>
      </c>
      <c r="S100" s="54">
        <f t="shared" si="76"/>
        <v>0</v>
      </c>
      <c r="T100" s="54">
        <f t="shared" si="76"/>
        <v>0</v>
      </c>
      <c r="U100" s="54">
        <f t="shared" si="76"/>
        <v>0</v>
      </c>
      <c r="V100" s="54">
        <f t="shared" si="76"/>
        <v>0</v>
      </c>
      <c r="W100" s="54">
        <f t="shared" si="76"/>
        <v>0</v>
      </c>
      <c r="X100" s="54">
        <f t="shared" si="76"/>
        <v>0</v>
      </c>
      <c r="Y100" s="54">
        <f t="shared" si="76"/>
        <v>0</v>
      </c>
      <c r="Z100" s="54">
        <f t="shared" si="76"/>
        <v>0</v>
      </c>
      <c r="AA100" s="54">
        <f t="shared" si="76"/>
        <v>2</v>
      </c>
      <c r="AB100" s="54">
        <f t="shared" si="76"/>
        <v>4</v>
      </c>
      <c r="AC100" s="54">
        <f t="shared" si="76"/>
        <v>4</v>
      </c>
      <c r="AD100" s="54">
        <f t="shared" si="76"/>
        <v>0</v>
      </c>
      <c r="AE100" s="54">
        <f t="shared" si="76"/>
        <v>0</v>
      </c>
      <c r="AF100" s="54">
        <f t="shared" si="76"/>
        <v>0</v>
      </c>
      <c r="AG100" s="54">
        <f t="shared" si="76"/>
        <v>0</v>
      </c>
      <c r="AH100" s="54">
        <f t="shared" si="76"/>
        <v>0</v>
      </c>
      <c r="AI100" s="54">
        <f t="shared" si="76"/>
        <v>0</v>
      </c>
    </row>
    <row r="101" spans="1:35" s="58" customFormat="1" ht="15" customHeight="1" x14ac:dyDescent="0.3">
      <c r="A101" s="82" t="str">
        <f t="shared" ref="A101:A102" si="77">A100</f>
        <v>05024250 - La Charente à ROUMAZIERES-LOUBERT</v>
      </c>
      <c r="B101" s="54"/>
      <c r="C101" s="55" t="s">
        <v>232</v>
      </c>
      <c r="D101" s="56"/>
      <c r="E101" s="57">
        <f>COUNTIF(F101:AI101,"&gt;0")</f>
        <v>1</v>
      </c>
      <c r="F101" s="54">
        <f>COUNTIFS(F96:F99,"&gt;0,1")</f>
        <v>0</v>
      </c>
      <c r="G101" s="54">
        <f t="shared" ref="G101" si="78">COUNTIFS(G96:G99,"&gt;0,1")</f>
        <v>0</v>
      </c>
      <c r="H101" s="54">
        <f t="shared" ref="H101:AI101" si="79">COUNTIFS(H96:H99,"&gt;0,1")</f>
        <v>0</v>
      </c>
      <c r="I101" s="54">
        <f t="shared" si="79"/>
        <v>0</v>
      </c>
      <c r="J101" s="54">
        <f t="shared" si="79"/>
        <v>0</v>
      </c>
      <c r="K101" s="54">
        <f t="shared" si="79"/>
        <v>0</v>
      </c>
      <c r="L101" s="54">
        <f t="shared" si="79"/>
        <v>0</v>
      </c>
      <c r="M101" s="54">
        <f t="shared" si="79"/>
        <v>0</v>
      </c>
      <c r="N101" s="54">
        <f t="shared" si="79"/>
        <v>0</v>
      </c>
      <c r="O101" s="54">
        <f t="shared" si="79"/>
        <v>0</v>
      </c>
      <c r="P101" s="54">
        <f t="shared" si="79"/>
        <v>0</v>
      </c>
      <c r="Q101" s="54">
        <f t="shared" si="79"/>
        <v>0</v>
      </c>
      <c r="R101" s="54">
        <f t="shared" si="79"/>
        <v>0</v>
      </c>
      <c r="S101" s="54">
        <f t="shared" si="79"/>
        <v>0</v>
      </c>
      <c r="T101" s="54">
        <f t="shared" si="79"/>
        <v>0</v>
      </c>
      <c r="U101" s="54">
        <f t="shared" si="79"/>
        <v>0</v>
      </c>
      <c r="V101" s="54">
        <f t="shared" si="79"/>
        <v>0</v>
      </c>
      <c r="W101" s="54">
        <f t="shared" si="79"/>
        <v>0</v>
      </c>
      <c r="X101" s="54">
        <f t="shared" si="79"/>
        <v>0</v>
      </c>
      <c r="Y101" s="54">
        <f t="shared" si="79"/>
        <v>0</v>
      </c>
      <c r="Z101" s="54">
        <f t="shared" si="79"/>
        <v>0</v>
      </c>
      <c r="AA101" s="54">
        <f t="shared" si="79"/>
        <v>0</v>
      </c>
      <c r="AB101" s="54">
        <f t="shared" si="79"/>
        <v>4</v>
      </c>
      <c r="AC101" s="54">
        <f t="shared" si="79"/>
        <v>0</v>
      </c>
      <c r="AD101" s="54">
        <f t="shared" si="79"/>
        <v>0</v>
      </c>
      <c r="AE101" s="54">
        <f t="shared" si="79"/>
        <v>0</v>
      </c>
      <c r="AF101" s="54">
        <f t="shared" si="79"/>
        <v>0</v>
      </c>
      <c r="AG101" s="54">
        <f t="shared" si="79"/>
        <v>0</v>
      </c>
      <c r="AH101" s="54">
        <f t="shared" si="79"/>
        <v>0</v>
      </c>
      <c r="AI101" s="54">
        <f t="shared" si="79"/>
        <v>0</v>
      </c>
    </row>
    <row r="102" spans="1:35" s="71" customFormat="1" ht="15" customHeight="1" thickBot="1" x14ac:dyDescent="0.35">
      <c r="A102" s="83" t="str">
        <f t="shared" si="77"/>
        <v>05024250 - La Charente à ROUMAZIERES-LOUBERT</v>
      </c>
      <c r="B102" s="69"/>
      <c r="C102" s="69" t="s">
        <v>233</v>
      </c>
      <c r="D102" s="69"/>
      <c r="E102" s="70">
        <f>MAX(F102:AI102)</f>
        <v>0.32</v>
      </c>
      <c r="F102" s="69">
        <f>MAX(F96:F99)</f>
        <v>0</v>
      </c>
      <c r="G102" s="69">
        <f t="shared" ref="G102" si="80">MAX(G96:G99)</f>
        <v>0.03</v>
      </c>
      <c r="H102" s="69">
        <f t="shared" ref="H102:AI102" si="81">MAX(H96:H99)</f>
        <v>0</v>
      </c>
      <c r="I102" s="69">
        <f t="shared" si="81"/>
        <v>0.05</v>
      </c>
      <c r="J102" s="69">
        <f t="shared" si="81"/>
        <v>0.05</v>
      </c>
      <c r="K102" s="69">
        <f t="shared" si="81"/>
        <v>0</v>
      </c>
      <c r="L102" s="69">
        <f t="shared" si="81"/>
        <v>0</v>
      </c>
      <c r="M102" s="69">
        <f t="shared" si="81"/>
        <v>0</v>
      </c>
      <c r="N102" s="69">
        <f t="shared" si="81"/>
        <v>0</v>
      </c>
      <c r="O102" s="69">
        <f t="shared" si="81"/>
        <v>0</v>
      </c>
      <c r="P102" s="69">
        <f t="shared" si="81"/>
        <v>0</v>
      </c>
      <c r="Q102" s="69">
        <f t="shared" si="81"/>
        <v>0</v>
      </c>
      <c r="R102" s="69">
        <f t="shared" si="81"/>
        <v>0</v>
      </c>
      <c r="S102" s="69">
        <f t="shared" si="81"/>
        <v>0</v>
      </c>
      <c r="T102" s="69">
        <f t="shared" si="81"/>
        <v>0</v>
      </c>
      <c r="U102" s="69">
        <f t="shared" si="81"/>
        <v>0</v>
      </c>
      <c r="V102" s="69">
        <f t="shared" si="81"/>
        <v>0</v>
      </c>
      <c r="W102" s="69">
        <f t="shared" si="81"/>
        <v>0</v>
      </c>
      <c r="X102" s="69">
        <f t="shared" si="81"/>
        <v>0</v>
      </c>
      <c r="Y102" s="69">
        <f t="shared" si="81"/>
        <v>0</v>
      </c>
      <c r="Z102" s="69">
        <f t="shared" si="81"/>
        <v>0</v>
      </c>
      <c r="AA102" s="69">
        <f t="shared" si="81"/>
        <v>0.1</v>
      </c>
      <c r="AB102" s="69">
        <f t="shared" si="81"/>
        <v>0.32</v>
      </c>
      <c r="AC102" s="69">
        <f t="shared" si="81"/>
        <v>7.0000000000000007E-2</v>
      </c>
      <c r="AD102" s="69">
        <f t="shared" si="81"/>
        <v>0</v>
      </c>
      <c r="AE102" s="69">
        <f t="shared" si="81"/>
        <v>0</v>
      </c>
      <c r="AF102" s="69">
        <f t="shared" si="81"/>
        <v>0</v>
      </c>
      <c r="AG102" s="69">
        <f t="shared" si="81"/>
        <v>0</v>
      </c>
      <c r="AH102" s="69">
        <f t="shared" si="81"/>
        <v>0</v>
      </c>
      <c r="AI102" s="69">
        <f t="shared" si="81"/>
        <v>0</v>
      </c>
    </row>
    <row r="103" spans="1:35" x14ac:dyDescent="0.3">
      <c r="A103" s="46" t="s">
        <v>403</v>
      </c>
      <c r="B103" s="46">
        <v>1</v>
      </c>
      <c r="C103" s="47">
        <v>44280</v>
      </c>
      <c r="D103" s="48">
        <v>0</v>
      </c>
      <c r="F103" s="46"/>
      <c r="G103" s="46"/>
      <c r="H103" s="46"/>
      <c r="I103" s="46"/>
      <c r="J103" s="46"/>
      <c r="K103" s="46"/>
      <c r="L103" s="46"/>
      <c r="M103" s="46"/>
      <c r="N103" s="46"/>
      <c r="O103" s="46"/>
      <c r="P103" s="46"/>
      <c r="Q103" s="46"/>
      <c r="R103" s="46"/>
      <c r="S103" s="46"/>
      <c r="T103" s="46"/>
      <c r="U103" s="46"/>
      <c r="V103" s="46"/>
      <c r="W103" s="46"/>
      <c r="X103" s="46"/>
      <c r="Y103" s="46"/>
      <c r="Z103" s="46"/>
      <c r="AA103" s="46"/>
      <c r="AB103" s="46">
        <v>0.21</v>
      </c>
      <c r="AC103" s="46">
        <v>0.05</v>
      </c>
      <c r="AD103" s="46"/>
      <c r="AE103" s="46"/>
      <c r="AF103" s="46"/>
      <c r="AG103" s="46"/>
      <c r="AH103" s="46"/>
      <c r="AI103" s="46"/>
    </row>
    <row r="104" spans="1:35" x14ac:dyDescent="0.3">
      <c r="A104" s="46" t="s">
        <v>403</v>
      </c>
      <c r="B104" s="46">
        <v>1</v>
      </c>
      <c r="C104" s="47">
        <v>44336</v>
      </c>
      <c r="D104" s="48">
        <v>0.50486111111111109</v>
      </c>
      <c r="F104" s="46"/>
      <c r="G104" s="46"/>
      <c r="H104" s="46"/>
      <c r="I104" s="46"/>
      <c r="J104" s="46"/>
      <c r="K104" s="46"/>
      <c r="L104" s="46"/>
      <c r="M104" s="46"/>
      <c r="N104" s="46"/>
      <c r="O104" s="46"/>
      <c r="P104" s="46"/>
      <c r="Q104" s="46"/>
      <c r="R104" s="46"/>
      <c r="S104" s="46"/>
      <c r="T104" s="46"/>
      <c r="U104" s="46"/>
      <c r="V104" s="46"/>
      <c r="W104" s="46"/>
      <c r="X104" s="46"/>
      <c r="Y104" s="46"/>
      <c r="Z104" s="46"/>
      <c r="AA104" s="46">
        <v>0.03</v>
      </c>
      <c r="AB104" s="46">
        <v>0.23</v>
      </c>
      <c r="AC104" s="46">
        <v>0.08</v>
      </c>
      <c r="AD104" s="46"/>
      <c r="AE104" s="46"/>
      <c r="AF104" s="46"/>
      <c r="AG104" s="46"/>
      <c r="AH104" s="46"/>
      <c r="AI104" s="46"/>
    </row>
    <row r="105" spans="1:35" x14ac:dyDescent="0.3">
      <c r="A105" s="46" t="s">
        <v>403</v>
      </c>
      <c r="B105" s="46">
        <v>1</v>
      </c>
      <c r="C105" s="47">
        <v>44371</v>
      </c>
      <c r="D105" s="48">
        <v>0.40347222222222223</v>
      </c>
      <c r="F105" s="46"/>
      <c r="G105" s="46"/>
      <c r="H105" s="46"/>
      <c r="I105" s="46"/>
      <c r="J105" s="46"/>
      <c r="K105" s="46"/>
      <c r="L105" s="46"/>
      <c r="M105" s="46"/>
      <c r="N105" s="46"/>
      <c r="O105" s="46"/>
      <c r="P105" s="46"/>
      <c r="Q105" s="46"/>
      <c r="R105" s="46"/>
      <c r="S105" s="46"/>
      <c r="T105" s="46"/>
      <c r="U105" s="46"/>
      <c r="V105" s="46"/>
      <c r="W105" s="46"/>
      <c r="X105" s="46"/>
      <c r="Y105" s="46"/>
      <c r="Z105" s="46"/>
      <c r="AA105" s="46"/>
      <c r="AB105" s="46">
        <v>0.16</v>
      </c>
      <c r="AC105" s="46"/>
      <c r="AD105" s="46"/>
      <c r="AE105" s="46"/>
      <c r="AF105" s="46"/>
      <c r="AG105" s="46"/>
      <c r="AH105" s="46"/>
      <c r="AI105" s="46"/>
    </row>
    <row r="106" spans="1:35" x14ac:dyDescent="0.3">
      <c r="A106" s="46" t="s">
        <v>403</v>
      </c>
      <c r="B106" s="46">
        <v>1</v>
      </c>
      <c r="C106" s="47">
        <v>44525</v>
      </c>
      <c r="D106" s="48">
        <v>0.46875</v>
      </c>
      <c r="F106" s="46"/>
      <c r="G106" s="46"/>
      <c r="H106" s="46"/>
      <c r="I106" s="46"/>
      <c r="J106" s="46"/>
      <c r="K106" s="46"/>
      <c r="L106" s="46"/>
      <c r="M106" s="46"/>
      <c r="N106" s="46"/>
      <c r="O106" s="46"/>
      <c r="P106" s="46"/>
      <c r="Q106" s="46"/>
      <c r="R106" s="46"/>
      <c r="S106" s="46"/>
      <c r="T106" s="46"/>
      <c r="U106" s="46"/>
      <c r="V106" s="46"/>
      <c r="W106" s="46"/>
      <c r="X106" s="46"/>
      <c r="Y106" s="46"/>
      <c r="Z106" s="46"/>
      <c r="AA106" s="46"/>
      <c r="AB106" s="46">
        <v>0.3</v>
      </c>
      <c r="AC106" s="46">
        <v>0.06</v>
      </c>
      <c r="AD106" s="46"/>
      <c r="AE106" s="46"/>
      <c r="AF106" s="46"/>
      <c r="AG106" s="46"/>
      <c r="AH106" s="46"/>
      <c r="AI106" s="46"/>
    </row>
    <row r="107" spans="1:35" s="58" customFormat="1" ht="15" customHeight="1" x14ac:dyDescent="0.3">
      <c r="A107" s="82" t="str">
        <f>A106</f>
        <v>05024300 - La Charente à SURIS</v>
      </c>
      <c r="B107" s="54"/>
      <c r="C107" s="55" t="s">
        <v>231</v>
      </c>
      <c r="D107" s="56"/>
      <c r="E107" s="57">
        <f>COUNTIF(F107:AI107,"&gt;0")</f>
        <v>3</v>
      </c>
      <c r="F107" s="54">
        <f>COUNT(F103:F106)</f>
        <v>0</v>
      </c>
      <c r="G107" s="54">
        <f t="shared" ref="G107:AI107" si="82">COUNT(G103:G106)</f>
        <v>0</v>
      </c>
      <c r="H107" s="54">
        <f t="shared" si="82"/>
        <v>0</v>
      </c>
      <c r="I107" s="54">
        <f t="shared" si="82"/>
        <v>0</v>
      </c>
      <c r="J107" s="54">
        <f t="shared" si="82"/>
        <v>0</v>
      </c>
      <c r="K107" s="54">
        <f t="shared" si="82"/>
        <v>0</v>
      </c>
      <c r="L107" s="54">
        <f t="shared" si="82"/>
        <v>0</v>
      </c>
      <c r="M107" s="54">
        <f t="shared" si="82"/>
        <v>0</v>
      </c>
      <c r="N107" s="54">
        <f t="shared" si="82"/>
        <v>0</v>
      </c>
      <c r="O107" s="54">
        <f t="shared" si="82"/>
        <v>0</v>
      </c>
      <c r="P107" s="54">
        <f t="shared" si="82"/>
        <v>0</v>
      </c>
      <c r="Q107" s="54">
        <f t="shared" si="82"/>
        <v>0</v>
      </c>
      <c r="R107" s="54">
        <f t="shared" si="82"/>
        <v>0</v>
      </c>
      <c r="S107" s="54">
        <f t="shared" si="82"/>
        <v>0</v>
      </c>
      <c r="T107" s="54">
        <f t="shared" si="82"/>
        <v>0</v>
      </c>
      <c r="U107" s="54">
        <f t="shared" si="82"/>
        <v>0</v>
      </c>
      <c r="V107" s="54">
        <f t="shared" si="82"/>
        <v>0</v>
      </c>
      <c r="W107" s="54">
        <f t="shared" si="82"/>
        <v>0</v>
      </c>
      <c r="X107" s="54">
        <f t="shared" si="82"/>
        <v>0</v>
      </c>
      <c r="Y107" s="54">
        <f t="shared" si="82"/>
        <v>0</v>
      </c>
      <c r="Z107" s="54">
        <f t="shared" si="82"/>
        <v>0</v>
      </c>
      <c r="AA107" s="54">
        <f t="shared" si="82"/>
        <v>1</v>
      </c>
      <c r="AB107" s="54">
        <f t="shared" si="82"/>
        <v>4</v>
      </c>
      <c r="AC107" s="54">
        <f t="shared" si="82"/>
        <v>3</v>
      </c>
      <c r="AD107" s="54">
        <f t="shared" si="82"/>
        <v>0</v>
      </c>
      <c r="AE107" s="54">
        <f t="shared" si="82"/>
        <v>0</v>
      </c>
      <c r="AF107" s="54">
        <f t="shared" si="82"/>
        <v>0</v>
      </c>
      <c r="AG107" s="54">
        <f t="shared" si="82"/>
        <v>0</v>
      </c>
      <c r="AH107" s="54">
        <f t="shared" si="82"/>
        <v>0</v>
      </c>
      <c r="AI107" s="54">
        <f t="shared" si="82"/>
        <v>0</v>
      </c>
    </row>
    <row r="108" spans="1:35" s="58" customFormat="1" ht="15" customHeight="1" x14ac:dyDescent="0.3">
      <c r="A108" s="82" t="str">
        <f t="shared" ref="A108:A109" si="83">A107</f>
        <v>05024300 - La Charente à SURIS</v>
      </c>
      <c r="B108" s="54"/>
      <c r="C108" s="55" t="s">
        <v>232</v>
      </c>
      <c r="D108" s="56"/>
      <c r="E108" s="57">
        <f>COUNTIF(F108:AI108,"&gt;0")</f>
        <v>1</v>
      </c>
      <c r="F108" s="54">
        <f>COUNTIFS(F103:F106,"&gt;0,1")</f>
        <v>0</v>
      </c>
      <c r="G108" s="54">
        <f t="shared" ref="G108:AI108" si="84">COUNTIFS(G103:G106,"&gt;0,1")</f>
        <v>0</v>
      </c>
      <c r="H108" s="54">
        <f t="shared" si="84"/>
        <v>0</v>
      </c>
      <c r="I108" s="54">
        <f t="shared" si="84"/>
        <v>0</v>
      </c>
      <c r="J108" s="54">
        <f t="shared" si="84"/>
        <v>0</v>
      </c>
      <c r="K108" s="54">
        <f t="shared" si="84"/>
        <v>0</v>
      </c>
      <c r="L108" s="54">
        <f t="shared" si="84"/>
        <v>0</v>
      </c>
      <c r="M108" s="54">
        <f t="shared" si="84"/>
        <v>0</v>
      </c>
      <c r="N108" s="54">
        <f t="shared" si="84"/>
        <v>0</v>
      </c>
      <c r="O108" s="54">
        <f t="shared" si="84"/>
        <v>0</v>
      </c>
      <c r="P108" s="54">
        <f t="shared" si="84"/>
        <v>0</v>
      </c>
      <c r="Q108" s="54">
        <f t="shared" si="84"/>
        <v>0</v>
      </c>
      <c r="R108" s="54">
        <f t="shared" si="84"/>
        <v>0</v>
      </c>
      <c r="S108" s="54">
        <f t="shared" si="84"/>
        <v>0</v>
      </c>
      <c r="T108" s="54">
        <f t="shared" si="84"/>
        <v>0</v>
      </c>
      <c r="U108" s="54">
        <f t="shared" si="84"/>
        <v>0</v>
      </c>
      <c r="V108" s="54">
        <f t="shared" si="84"/>
        <v>0</v>
      </c>
      <c r="W108" s="54">
        <f t="shared" si="84"/>
        <v>0</v>
      </c>
      <c r="X108" s="54">
        <f t="shared" si="84"/>
        <v>0</v>
      </c>
      <c r="Y108" s="54">
        <f t="shared" si="84"/>
        <v>0</v>
      </c>
      <c r="Z108" s="54">
        <f t="shared" si="84"/>
        <v>0</v>
      </c>
      <c r="AA108" s="54">
        <f t="shared" si="84"/>
        <v>0</v>
      </c>
      <c r="AB108" s="54">
        <f t="shared" si="84"/>
        <v>4</v>
      </c>
      <c r="AC108" s="54">
        <f t="shared" si="84"/>
        <v>0</v>
      </c>
      <c r="AD108" s="54">
        <f t="shared" si="84"/>
        <v>0</v>
      </c>
      <c r="AE108" s="54">
        <f t="shared" si="84"/>
        <v>0</v>
      </c>
      <c r="AF108" s="54">
        <f t="shared" si="84"/>
        <v>0</v>
      </c>
      <c r="AG108" s="54">
        <f t="shared" si="84"/>
        <v>0</v>
      </c>
      <c r="AH108" s="54">
        <f t="shared" si="84"/>
        <v>0</v>
      </c>
      <c r="AI108" s="54">
        <f t="shared" si="84"/>
        <v>0</v>
      </c>
    </row>
    <row r="109" spans="1:35" s="71" customFormat="1" ht="15" customHeight="1" thickBot="1" x14ac:dyDescent="0.35">
      <c r="A109" s="83" t="str">
        <f t="shared" si="83"/>
        <v>05024300 - La Charente à SURIS</v>
      </c>
      <c r="B109" s="69"/>
      <c r="C109" s="69" t="s">
        <v>233</v>
      </c>
      <c r="D109" s="69"/>
      <c r="E109" s="70">
        <f>MAX(F109:AI109)</f>
        <v>0.3</v>
      </c>
      <c r="F109" s="69">
        <f>MAX(F103:F106)</f>
        <v>0</v>
      </c>
      <c r="G109" s="69">
        <f t="shared" ref="G109:AI109" si="85">MAX(G103:G106)</f>
        <v>0</v>
      </c>
      <c r="H109" s="69">
        <f t="shared" si="85"/>
        <v>0</v>
      </c>
      <c r="I109" s="69">
        <f t="shared" si="85"/>
        <v>0</v>
      </c>
      <c r="J109" s="69">
        <f t="shared" si="85"/>
        <v>0</v>
      </c>
      <c r="K109" s="69">
        <f t="shared" si="85"/>
        <v>0</v>
      </c>
      <c r="L109" s="69">
        <f t="shared" si="85"/>
        <v>0</v>
      </c>
      <c r="M109" s="69">
        <f t="shared" si="85"/>
        <v>0</v>
      </c>
      <c r="N109" s="69">
        <f t="shared" si="85"/>
        <v>0</v>
      </c>
      <c r="O109" s="69">
        <f t="shared" si="85"/>
        <v>0</v>
      </c>
      <c r="P109" s="69">
        <f t="shared" si="85"/>
        <v>0</v>
      </c>
      <c r="Q109" s="69">
        <f t="shared" si="85"/>
        <v>0</v>
      </c>
      <c r="R109" s="69">
        <f t="shared" si="85"/>
        <v>0</v>
      </c>
      <c r="S109" s="69">
        <f t="shared" si="85"/>
        <v>0</v>
      </c>
      <c r="T109" s="69">
        <f t="shared" si="85"/>
        <v>0</v>
      </c>
      <c r="U109" s="69">
        <f t="shared" si="85"/>
        <v>0</v>
      </c>
      <c r="V109" s="69">
        <f t="shared" si="85"/>
        <v>0</v>
      </c>
      <c r="W109" s="69">
        <f t="shared" si="85"/>
        <v>0</v>
      </c>
      <c r="X109" s="69">
        <f t="shared" si="85"/>
        <v>0</v>
      </c>
      <c r="Y109" s="69">
        <f t="shared" si="85"/>
        <v>0</v>
      </c>
      <c r="Z109" s="69">
        <f t="shared" si="85"/>
        <v>0</v>
      </c>
      <c r="AA109" s="69">
        <f t="shared" si="85"/>
        <v>0.03</v>
      </c>
      <c r="AB109" s="69">
        <f t="shared" si="85"/>
        <v>0.3</v>
      </c>
      <c r="AC109" s="69">
        <f t="shared" si="85"/>
        <v>0.08</v>
      </c>
      <c r="AD109" s="69">
        <f t="shared" si="85"/>
        <v>0</v>
      </c>
      <c r="AE109" s="69">
        <f t="shared" si="85"/>
        <v>0</v>
      </c>
      <c r="AF109" s="69">
        <f t="shared" si="85"/>
        <v>0</v>
      </c>
      <c r="AG109" s="69">
        <f t="shared" si="85"/>
        <v>0</v>
      </c>
      <c r="AH109" s="69">
        <f t="shared" si="85"/>
        <v>0</v>
      </c>
      <c r="AI109" s="69">
        <f t="shared" si="85"/>
        <v>0</v>
      </c>
    </row>
    <row r="110" spans="1:35" ht="15" customHeight="1" x14ac:dyDescent="0.3">
      <c r="A110" s="46" t="s">
        <v>226</v>
      </c>
      <c r="B110" s="46">
        <v>3</v>
      </c>
      <c r="C110" s="47">
        <v>44280</v>
      </c>
      <c r="D110" s="48">
        <v>0.37986111111111115</v>
      </c>
      <c r="E110" s="53"/>
      <c r="F110" s="46"/>
      <c r="G110" s="46"/>
      <c r="H110" s="46">
        <v>0.04</v>
      </c>
      <c r="I110" s="46">
        <v>0.09</v>
      </c>
      <c r="J110" s="46"/>
      <c r="K110" s="46"/>
      <c r="L110" s="46"/>
      <c r="M110" s="46"/>
      <c r="N110" s="46"/>
      <c r="O110" s="46"/>
      <c r="P110" s="46"/>
      <c r="Q110" s="46"/>
      <c r="R110" s="46"/>
      <c r="S110" s="46"/>
      <c r="T110" s="46"/>
      <c r="U110" s="46"/>
      <c r="V110" s="46"/>
      <c r="W110" s="46"/>
      <c r="X110" s="46"/>
      <c r="Y110" s="46"/>
      <c r="Z110" s="46"/>
      <c r="AA110" s="46"/>
      <c r="AB110" s="46">
        <v>0.44</v>
      </c>
      <c r="AC110" s="46">
        <v>0.05</v>
      </c>
      <c r="AD110" s="46"/>
      <c r="AE110" s="46"/>
      <c r="AF110" s="46"/>
      <c r="AG110" s="46"/>
      <c r="AH110" s="46"/>
      <c r="AI110" s="46"/>
    </row>
    <row r="111" spans="1:35" ht="15" customHeight="1" x14ac:dyDescent="0.3">
      <c r="A111" s="46" t="s">
        <v>226</v>
      </c>
      <c r="B111" s="46">
        <v>3</v>
      </c>
      <c r="C111" s="47">
        <v>44336</v>
      </c>
      <c r="D111" s="48">
        <v>0.3972222222222222</v>
      </c>
      <c r="E111" s="53"/>
      <c r="F111" s="46"/>
      <c r="G111" s="46"/>
      <c r="H111" s="46">
        <v>0.05</v>
      </c>
      <c r="I111" s="46">
        <v>0.12</v>
      </c>
      <c r="J111" s="46"/>
      <c r="K111" s="46"/>
      <c r="L111" s="46"/>
      <c r="M111" s="46"/>
      <c r="N111" s="46"/>
      <c r="O111" s="46">
        <v>1.2999999999999999E-2</v>
      </c>
      <c r="P111" s="46"/>
      <c r="Q111" s="46"/>
      <c r="R111" s="46"/>
      <c r="S111" s="46"/>
      <c r="T111" s="46"/>
      <c r="U111" s="46"/>
      <c r="V111" s="46"/>
      <c r="W111" s="46"/>
      <c r="X111" s="46"/>
      <c r="Y111" s="46"/>
      <c r="Z111" s="46"/>
      <c r="AA111" s="46"/>
      <c r="AB111" s="46">
        <v>0.37</v>
      </c>
      <c r="AC111" s="46">
        <v>0.03</v>
      </c>
      <c r="AD111" s="46"/>
      <c r="AE111" s="46"/>
      <c r="AF111" s="46"/>
      <c r="AG111" s="46"/>
      <c r="AH111" s="46"/>
      <c r="AI111" s="46"/>
    </row>
    <row r="112" spans="1:35" ht="15" customHeight="1" x14ac:dyDescent="0.3">
      <c r="A112" s="46" t="s">
        <v>226</v>
      </c>
      <c r="B112" s="46">
        <v>3</v>
      </c>
      <c r="C112" s="47">
        <v>44371</v>
      </c>
      <c r="D112" s="48">
        <v>0.33749999999999997</v>
      </c>
      <c r="E112" s="53"/>
      <c r="F112" s="46"/>
      <c r="G112" s="46"/>
      <c r="H112" s="46">
        <v>0.03</v>
      </c>
      <c r="I112" s="46"/>
      <c r="J112" s="46">
        <v>7.0000000000000007E-2</v>
      </c>
      <c r="K112" s="46"/>
      <c r="L112" s="46"/>
      <c r="M112" s="46"/>
      <c r="N112" s="46"/>
      <c r="O112" s="46">
        <v>0.03</v>
      </c>
      <c r="P112" s="46"/>
      <c r="Q112" s="46"/>
      <c r="R112" s="46"/>
      <c r="S112" s="46"/>
      <c r="T112" s="46"/>
      <c r="U112" s="46"/>
      <c r="V112" s="46"/>
      <c r="W112" s="46"/>
      <c r="X112" s="46"/>
      <c r="Y112" s="46"/>
      <c r="Z112" s="46"/>
      <c r="AA112" s="46">
        <v>0.04</v>
      </c>
      <c r="AB112" s="46">
        <v>0.47</v>
      </c>
      <c r="AC112" s="46"/>
      <c r="AD112" s="46"/>
      <c r="AE112" s="46"/>
      <c r="AF112" s="46"/>
      <c r="AG112" s="46"/>
      <c r="AH112" s="46"/>
      <c r="AI112" s="46"/>
    </row>
    <row r="113" spans="1:35" ht="15" customHeight="1" x14ac:dyDescent="0.3">
      <c r="A113" s="46" t="s">
        <v>226</v>
      </c>
      <c r="B113" s="46">
        <v>3</v>
      </c>
      <c r="C113" s="47">
        <v>44525</v>
      </c>
      <c r="D113" s="48">
        <v>0.38750000000000001</v>
      </c>
      <c r="E113" s="53"/>
      <c r="F113" s="46"/>
      <c r="G113" s="46"/>
      <c r="H113" s="46">
        <v>0.06</v>
      </c>
      <c r="I113" s="46"/>
      <c r="J113" s="46">
        <v>0.06</v>
      </c>
      <c r="K113" s="46"/>
      <c r="L113" s="46"/>
      <c r="M113" s="46"/>
      <c r="N113" s="46"/>
      <c r="O113" s="46"/>
      <c r="P113" s="46"/>
      <c r="Q113" s="46"/>
      <c r="R113" s="46"/>
      <c r="S113" s="46"/>
      <c r="T113" s="46"/>
      <c r="U113" s="46"/>
      <c r="V113" s="46"/>
      <c r="W113" s="46"/>
      <c r="X113" s="46"/>
      <c r="Y113" s="46"/>
      <c r="Z113" s="46"/>
      <c r="AA113" s="46"/>
      <c r="AB113" s="46">
        <v>0.89</v>
      </c>
      <c r="AC113" s="46">
        <v>7.0000000000000007E-2</v>
      </c>
      <c r="AD113" s="46"/>
      <c r="AE113" s="46"/>
      <c r="AF113" s="46"/>
      <c r="AG113" s="46"/>
      <c r="AH113" s="46"/>
      <c r="AI113" s="46"/>
    </row>
    <row r="114" spans="1:35" s="58" customFormat="1" ht="15" customHeight="1" x14ac:dyDescent="0.3">
      <c r="A114" s="82" t="str">
        <f>A113</f>
        <v>05024305 - La Moulde en amont de Mas-Chaban</v>
      </c>
      <c r="B114" s="54"/>
      <c r="C114" s="55" t="s">
        <v>231</v>
      </c>
      <c r="D114" s="56"/>
      <c r="E114" s="57">
        <f>COUNTIF(F114:AI114,"&gt;0")</f>
        <v>7</v>
      </c>
      <c r="F114" s="54">
        <f>COUNT(F110:F113)</f>
        <v>0</v>
      </c>
      <c r="G114" s="54">
        <f t="shared" ref="G114:AI114" si="86">COUNT(G110:G113)</f>
        <v>0</v>
      </c>
      <c r="H114" s="54">
        <f t="shared" si="86"/>
        <v>4</v>
      </c>
      <c r="I114" s="54">
        <f t="shared" si="86"/>
        <v>2</v>
      </c>
      <c r="J114" s="54">
        <f t="shared" si="86"/>
        <v>2</v>
      </c>
      <c r="K114" s="54">
        <f t="shared" si="86"/>
        <v>0</v>
      </c>
      <c r="L114" s="54">
        <f t="shared" si="86"/>
        <v>0</v>
      </c>
      <c r="M114" s="54">
        <f t="shared" si="86"/>
        <v>0</v>
      </c>
      <c r="N114" s="54">
        <f t="shared" si="86"/>
        <v>0</v>
      </c>
      <c r="O114" s="54">
        <f t="shared" si="86"/>
        <v>2</v>
      </c>
      <c r="P114" s="54">
        <f t="shared" si="86"/>
        <v>0</v>
      </c>
      <c r="Q114" s="54">
        <f t="shared" si="86"/>
        <v>0</v>
      </c>
      <c r="R114" s="54">
        <f t="shared" si="86"/>
        <v>0</v>
      </c>
      <c r="S114" s="54">
        <f t="shared" si="86"/>
        <v>0</v>
      </c>
      <c r="T114" s="54">
        <f t="shared" si="86"/>
        <v>0</v>
      </c>
      <c r="U114" s="54">
        <f t="shared" si="86"/>
        <v>0</v>
      </c>
      <c r="V114" s="54">
        <f t="shared" si="86"/>
        <v>0</v>
      </c>
      <c r="W114" s="54">
        <f t="shared" si="86"/>
        <v>0</v>
      </c>
      <c r="X114" s="54">
        <f t="shared" si="86"/>
        <v>0</v>
      </c>
      <c r="Y114" s="54">
        <f t="shared" si="86"/>
        <v>0</v>
      </c>
      <c r="Z114" s="54">
        <f t="shared" si="86"/>
        <v>0</v>
      </c>
      <c r="AA114" s="54">
        <f t="shared" si="86"/>
        <v>1</v>
      </c>
      <c r="AB114" s="54">
        <f t="shared" si="86"/>
        <v>4</v>
      </c>
      <c r="AC114" s="54">
        <f t="shared" si="86"/>
        <v>3</v>
      </c>
      <c r="AD114" s="54">
        <f t="shared" si="86"/>
        <v>0</v>
      </c>
      <c r="AE114" s="54">
        <f t="shared" si="86"/>
        <v>0</v>
      </c>
      <c r="AF114" s="54">
        <f t="shared" si="86"/>
        <v>0</v>
      </c>
      <c r="AG114" s="54">
        <f t="shared" si="86"/>
        <v>0</v>
      </c>
      <c r="AH114" s="54">
        <f t="shared" si="86"/>
        <v>0</v>
      </c>
      <c r="AI114" s="54">
        <f t="shared" si="86"/>
        <v>0</v>
      </c>
    </row>
    <row r="115" spans="1:35" s="58" customFormat="1" ht="15" customHeight="1" x14ac:dyDescent="0.3">
      <c r="A115" s="82" t="str">
        <f t="shared" ref="A115:A116" si="87">A114</f>
        <v>05024305 - La Moulde en amont de Mas-Chaban</v>
      </c>
      <c r="B115" s="54"/>
      <c r="C115" s="55" t="s">
        <v>232</v>
      </c>
      <c r="D115" s="56"/>
      <c r="E115" s="57">
        <f>COUNTIF(F115:AI115,"&gt;0")</f>
        <v>2</v>
      </c>
      <c r="F115" s="54">
        <f>COUNTIFS(F110:F113,"&gt;0,1")</f>
        <v>0</v>
      </c>
      <c r="G115" s="54">
        <f t="shared" ref="G115:AI115" si="88">COUNTIFS(G110:G113,"&gt;0,1")</f>
        <v>0</v>
      </c>
      <c r="H115" s="54">
        <f t="shared" si="88"/>
        <v>0</v>
      </c>
      <c r="I115" s="54">
        <f t="shared" si="88"/>
        <v>1</v>
      </c>
      <c r="J115" s="54">
        <f t="shared" si="88"/>
        <v>0</v>
      </c>
      <c r="K115" s="54">
        <f t="shared" si="88"/>
        <v>0</v>
      </c>
      <c r="L115" s="54">
        <f t="shared" si="88"/>
        <v>0</v>
      </c>
      <c r="M115" s="54">
        <f t="shared" si="88"/>
        <v>0</v>
      </c>
      <c r="N115" s="54">
        <f t="shared" si="88"/>
        <v>0</v>
      </c>
      <c r="O115" s="54">
        <f t="shared" si="88"/>
        <v>0</v>
      </c>
      <c r="P115" s="54">
        <f t="shared" si="88"/>
        <v>0</v>
      </c>
      <c r="Q115" s="54">
        <f t="shared" si="88"/>
        <v>0</v>
      </c>
      <c r="R115" s="54">
        <f t="shared" si="88"/>
        <v>0</v>
      </c>
      <c r="S115" s="54">
        <f t="shared" si="88"/>
        <v>0</v>
      </c>
      <c r="T115" s="54">
        <f t="shared" si="88"/>
        <v>0</v>
      </c>
      <c r="U115" s="54">
        <f t="shared" si="88"/>
        <v>0</v>
      </c>
      <c r="V115" s="54">
        <f t="shared" si="88"/>
        <v>0</v>
      </c>
      <c r="W115" s="54">
        <f t="shared" si="88"/>
        <v>0</v>
      </c>
      <c r="X115" s="54">
        <f t="shared" si="88"/>
        <v>0</v>
      </c>
      <c r="Y115" s="54">
        <f t="shared" si="88"/>
        <v>0</v>
      </c>
      <c r="Z115" s="54">
        <f t="shared" si="88"/>
        <v>0</v>
      </c>
      <c r="AA115" s="54">
        <f t="shared" si="88"/>
        <v>0</v>
      </c>
      <c r="AB115" s="54">
        <f t="shared" si="88"/>
        <v>4</v>
      </c>
      <c r="AC115" s="54">
        <f t="shared" si="88"/>
        <v>0</v>
      </c>
      <c r="AD115" s="54">
        <f t="shared" si="88"/>
        <v>0</v>
      </c>
      <c r="AE115" s="54">
        <f t="shared" si="88"/>
        <v>0</v>
      </c>
      <c r="AF115" s="54">
        <f t="shared" si="88"/>
        <v>0</v>
      </c>
      <c r="AG115" s="54">
        <f t="shared" si="88"/>
        <v>0</v>
      </c>
      <c r="AH115" s="54">
        <f t="shared" si="88"/>
        <v>0</v>
      </c>
      <c r="AI115" s="54">
        <f t="shared" si="88"/>
        <v>0</v>
      </c>
    </row>
    <row r="116" spans="1:35" s="71" customFormat="1" ht="15" customHeight="1" thickBot="1" x14ac:dyDescent="0.35">
      <c r="A116" s="83" t="str">
        <f t="shared" si="87"/>
        <v>05024305 - La Moulde en amont de Mas-Chaban</v>
      </c>
      <c r="B116" s="69"/>
      <c r="C116" s="69" t="s">
        <v>233</v>
      </c>
      <c r="D116" s="69"/>
      <c r="E116" s="70">
        <f>MAX(F116:AI116)</f>
        <v>0.89</v>
      </c>
      <c r="F116" s="69">
        <f>MAX(F110:F113)</f>
        <v>0</v>
      </c>
      <c r="G116" s="69">
        <f t="shared" ref="G116:AI116" si="89">MAX(G110:G113)</f>
        <v>0</v>
      </c>
      <c r="H116" s="69">
        <f t="shared" si="89"/>
        <v>0.06</v>
      </c>
      <c r="I116" s="69">
        <f t="shared" si="89"/>
        <v>0.12</v>
      </c>
      <c r="J116" s="69">
        <f t="shared" si="89"/>
        <v>7.0000000000000007E-2</v>
      </c>
      <c r="K116" s="69">
        <f t="shared" si="89"/>
        <v>0</v>
      </c>
      <c r="L116" s="69">
        <f t="shared" si="89"/>
        <v>0</v>
      </c>
      <c r="M116" s="69">
        <f t="shared" si="89"/>
        <v>0</v>
      </c>
      <c r="N116" s="69">
        <f t="shared" si="89"/>
        <v>0</v>
      </c>
      <c r="O116" s="69">
        <f t="shared" si="89"/>
        <v>0.03</v>
      </c>
      <c r="P116" s="69">
        <f t="shared" si="89"/>
        <v>0</v>
      </c>
      <c r="Q116" s="69">
        <f t="shared" si="89"/>
        <v>0</v>
      </c>
      <c r="R116" s="69">
        <f t="shared" si="89"/>
        <v>0</v>
      </c>
      <c r="S116" s="69">
        <f t="shared" si="89"/>
        <v>0</v>
      </c>
      <c r="T116" s="69">
        <f t="shared" si="89"/>
        <v>0</v>
      </c>
      <c r="U116" s="69">
        <f t="shared" si="89"/>
        <v>0</v>
      </c>
      <c r="V116" s="69">
        <f t="shared" si="89"/>
        <v>0</v>
      </c>
      <c r="W116" s="69">
        <f t="shared" si="89"/>
        <v>0</v>
      </c>
      <c r="X116" s="69">
        <f t="shared" si="89"/>
        <v>0</v>
      </c>
      <c r="Y116" s="69">
        <f t="shared" si="89"/>
        <v>0</v>
      </c>
      <c r="Z116" s="69">
        <f t="shared" si="89"/>
        <v>0</v>
      </c>
      <c r="AA116" s="69">
        <f t="shared" si="89"/>
        <v>0.04</v>
      </c>
      <c r="AB116" s="69">
        <f t="shared" si="89"/>
        <v>0.89</v>
      </c>
      <c r="AC116" s="69">
        <f t="shared" si="89"/>
        <v>7.0000000000000007E-2</v>
      </c>
      <c r="AD116" s="69">
        <f t="shared" si="89"/>
        <v>0</v>
      </c>
      <c r="AE116" s="69">
        <f t="shared" si="89"/>
        <v>0</v>
      </c>
      <c r="AF116" s="69">
        <f t="shared" si="89"/>
        <v>0</v>
      </c>
      <c r="AG116" s="69">
        <f t="shared" si="89"/>
        <v>0</v>
      </c>
      <c r="AH116" s="69">
        <f t="shared" si="89"/>
        <v>0</v>
      </c>
      <c r="AI116" s="69">
        <f t="shared" si="89"/>
        <v>0</v>
      </c>
    </row>
    <row r="117" spans="1:35" x14ac:dyDescent="0.3">
      <c r="A117" s="46" t="s">
        <v>227</v>
      </c>
      <c r="B117" s="46">
        <v>1</v>
      </c>
      <c r="C117" s="47">
        <v>44280</v>
      </c>
      <c r="D117" s="48">
        <v>0.39513888888888887</v>
      </c>
      <c r="E117" s="53"/>
      <c r="F117" s="46"/>
      <c r="G117" s="46"/>
      <c r="H117" s="46"/>
      <c r="I117" s="46"/>
      <c r="J117" s="46"/>
      <c r="K117" s="46"/>
      <c r="L117" s="46"/>
      <c r="M117" s="46"/>
      <c r="N117" s="46"/>
      <c r="O117" s="46"/>
      <c r="P117" s="46"/>
      <c r="Q117" s="46"/>
      <c r="R117" s="46"/>
      <c r="S117" s="46"/>
      <c r="T117" s="46"/>
      <c r="U117" s="46"/>
      <c r="V117" s="46"/>
      <c r="W117" s="46"/>
      <c r="X117" s="46"/>
      <c r="Y117" s="46"/>
      <c r="Z117" s="46"/>
      <c r="AA117" s="46"/>
      <c r="AB117" s="46">
        <v>0.16</v>
      </c>
      <c r="AC117" s="46"/>
      <c r="AD117" s="46"/>
      <c r="AE117" s="46"/>
      <c r="AF117" s="46"/>
      <c r="AG117" s="46"/>
      <c r="AH117" s="46"/>
      <c r="AI117" s="46"/>
    </row>
    <row r="118" spans="1:35" x14ac:dyDescent="0.3">
      <c r="A118" s="46" t="s">
        <v>227</v>
      </c>
      <c r="B118" s="46">
        <v>1</v>
      </c>
      <c r="C118" s="47">
        <v>44336</v>
      </c>
      <c r="D118" s="48">
        <v>0.4152777777777778</v>
      </c>
      <c r="E118" s="53"/>
      <c r="F118" s="46"/>
      <c r="G118" s="46"/>
      <c r="H118" s="46"/>
      <c r="I118" s="46"/>
      <c r="J118" s="46"/>
      <c r="K118" s="46"/>
      <c r="L118" s="46"/>
      <c r="M118" s="46"/>
      <c r="N118" s="46"/>
      <c r="O118" s="46"/>
      <c r="P118" s="46"/>
      <c r="Q118" s="46"/>
      <c r="R118" s="46"/>
      <c r="S118" s="46"/>
      <c r="T118" s="46"/>
      <c r="U118" s="46"/>
      <c r="V118" s="46"/>
      <c r="W118" s="46"/>
      <c r="X118" s="46"/>
      <c r="Y118" s="46"/>
      <c r="Z118" s="46"/>
      <c r="AA118" s="46">
        <v>0.03</v>
      </c>
      <c r="AB118" s="46">
        <v>0.14000000000000001</v>
      </c>
      <c r="AC118" s="46"/>
      <c r="AD118" s="46"/>
      <c r="AE118" s="46"/>
      <c r="AF118" s="46"/>
      <c r="AG118" s="46"/>
      <c r="AH118" s="46"/>
      <c r="AI118" s="46"/>
    </row>
    <row r="119" spans="1:35" x14ac:dyDescent="0.3">
      <c r="A119" s="46" t="s">
        <v>227</v>
      </c>
      <c r="B119" s="46">
        <v>1</v>
      </c>
      <c r="C119" s="47">
        <v>44371</v>
      </c>
      <c r="D119" s="48">
        <v>0.33749999999999997</v>
      </c>
      <c r="E119" s="53"/>
      <c r="F119" s="46"/>
      <c r="G119" s="46"/>
      <c r="H119" s="46"/>
      <c r="I119" s="46"/>
      <c r="J119" s="46"/>
      <c r="K119" s="46"/>
      <c r="L119" s="46"/>
      <c r="M119" s="46"/>
      <c r="N119" s="46"/>
      <c r="O119" s="46">
        <v>4.5999999999999999E-2</v>
      </c>
      <c r="P119" s="46"/>
      <c r="Q119" s="46"/>
      <c r="R119" s="46"/>
      <c r="S119" s="46"/>
      <c r="T119" s="46"/>
      <c r="U119" s="46"/>
      <c r="V119" s="46"/>
      <c r="W119" s="46"/>
      <c r="X119" s="46"/>
      <c r="Y119" s="46"/>
      <c r="Z119" s="46"/>
      <c r="AA119" s="46">
        <v>0.03</v>
      </c>
      <c r="AB119" s="46">
        <v>0.15</v>
      </c>
      <c r="AC119" s="46"/>
      <c r="AD119" s="46"/>
      <c r="AE119" s="46"/>
      <c r="AF119" s="46"/>
      <c r="AG119" s="46"/>
      <c r="AH119" s="46"/>
      <c r="AI119" s="46">
        <v>0.02</v>
      </c>
    </row>
    <row r="120" spans="1:35" x14ac:dyDescent="0.3">
      <c r="A120" s="46" t="s">
        <v>227</v>
      </c>
      <c r="B120" s="46">
        <v>1</v>
      </c>
      <c r="C120" s="47">
        <v>44525</v>
      </c>
      <c r="D120" s="48">
        <v>0.40069444444444446</v>
      </c>
      <c r="E120" s="53"/>
      <c r="F120" s="46"/>
      <c r="G120" s="46"/>
      <c r="H120" s="46"/>
      <c r="I120" s="46"/>
      <c r="J120" s="46"/>
      <c r="K120" s="46"/>
      <c r="L120" s="46"/>
      <c r="M120" s="46"/>
      <c r="N120" s="46"/>
      <c r="O120" s="46"/>
      <c r="P120" s="46"/>
      <c r="Q120" s="46"/>
      <c r="R120" s="46"/>
      <c r="S120" s="46"/>
      <c r="T120" s="46">
        <v>0.02</v>
      </c>
      <c r="U120" s="46"/>
      <c r="V120" s="46"/>
      <c r="W120" s="46"/>
      <c r="X120" s="46"/>
      <c r="Y120" s="46"/>
      <c r="Z120" s="46"/>
      <c r="AA120" s="46">
        <v>0.04</v>
      </c>
      <c r="AB120" s="46">
        <v>0.2</v>
      </c>
      <c r="AC120" s="46"/>
      <c r="AD120" s="46"/>
      <c r="AE120" s="46"/>
      <c r="AF120" s="46"/>
      <c r="AG120" s="46">
        <v>0.02</v>
      </c>
      <c r="AH120" s="46"/>
      <c r="AI120" s="46"/>
    </row>
    <row r="121" spans="1:35" s="58" customFormat="1" ht="15" customHeight="1" x14ac:dyDescent="0.3">
      <c r="A121" s="82" t="str">
        <f>A120</f>
        <v>05024309 - La Charente au niveau de Videix</v>
      </c>
      <c r="B121" s="54"/>
      <c r="C121" s="55" t="s">
        <v>231</v>
      </c>
      <c r="D121" s="56"/>
      <c r="E121" s="57">
        <f>COUNTIF(F121:AI121,"&gt;0")</f>
        <v>6</v>
      </c>
      <c r="F121" s="54">
        <f>COUNT(F117:F120)</f>
        <v>0</v>
      </c>
      <c r="G121" s="54">
        <f t="shared" ref="G121:AI121" si="90">COUNT(G117:G120)</f>
        <v>0</v>
      </c>
      <c r="H121" s="54">
        <f t="shared" si="90"/>
        <v>0</v>
      </c>
      <c r="I121" s="54">
        <f t="shared" si="90"/>
        <v>0</v>
      </c>
      <c r="J121" s="54">
        <f t="shared" si="90"/>
        <v>0</v>
      </c>
      <c r="K121" s="54">
        <f t="shared" si="90"/>
        <v>0</v>
      </c>
      <c r="L121" s="54">
        <f t="shared" si="90"/>
        <v>0</v>
      </c>
      <c r="M121" s="54">
        <f t="shared" si="90"/>
        <v>0</v>
      </c>
      <c r="N121" s="54">
        <f t="shared" si="90"/>
        <v>0</v>
      </c>
      <c r="O121" s="54">
        <f t="shared" si="90"/>
        <v>1</v>
      </c>
      <c r="P121" s="54">
        <f t="shared" si="90"/>
        <v>0</v>
      </c>
      <c r="Q121" s="54">
        <f t="shared" si="90"/>
        <v>0</v>
      </c>
      <c r="R121" s="54">
        <f t="shared" si="90"/>
        <v>0</v>
      </c>
      <c r="S121" s="54">
        <f t="shared" si="90"/>
        <v>0</v>
      </c>
      <c r="T121" s="54">
        <f t="shared" si="90"/>
        <v>1</v>
      </c>
      <c r="U121" s="54">
        <f t="shared" si="90"/>
        <v>0</v>
      </c>
      <c r="V121" s="54">
        <f t="shared" si="90"/>
        <v>0</v>
      </c>
      <c r="W121" s="54">
        <f t="shared" si="90"/>
        <v>0</v>
      </c>
      <c r="X121" s="54">
        <f t="shared" si="90"/>
        <v>0</v>
      </c>
      <c r="Y121" s="54">
        <f t="shared" si="90"/>
        <v>0</v>
      </c>
      <c r="Z121" s="54">
        <f t="shared" si="90"/>
        <v>0</v>
      </c>
      <c r="AA121" s="54">
        <f t="shared" si="90"/>
        <v>3</v>
      </c>
      <c r="AB121" s="54">
        <f t="shared" si="90"/>
        <v>4</v>
      </c>
      <c r="AC121" s="54">
        <f t="shared" si="90"/>
        <v>0</v>
      </c>
      <c r="AD121" s="54">
        <f t="shared" si="90"/>
        <v>0</v>
      </c>
      <c r="AE121" s="54">
        <f t="shared" si="90"/>
        <v>0</v>
      </c>
      <c r="AF121" s="54">
        <f t="shared" si="90"/>
        <v>0</v>
      </c>
      <c r="AG121" s="54">
        <f t="shared" si="90"/>
        <v>1</v>
      </c>
      <c r="AH121" s="54">
        <f t="shared" si="90"/>
        <v>0</v>
      </c>
      <c r="AI121" s="54">
        <f t="shared" si="90"/>
        <v>1</v>
      </c>
    </row>
    <row r="122" spans="1:35" s="58" customFormat="1" ht="15" customHeight="1" x14ac:dyDescent="0.3">
      <c r="A122" s="82" t="str">
        <f t="shared" ref="A122:A123" si="91">A121</f>
        <v>05024309 - La Charente au niveau de Videix</v>
      </c>
      <c r="B122" s="54"/>
      <c r="C122" s="55" t="s">
        <v>232</v>
      </c>
      <c r="D122" s="56"/>
      <c r="E122" s="57">
        <f>COUNTIF(F122:AI122,"&gt;0")</f>
        <v>1</v>
      </c>
      <c r="F122" s="54">
        <f>COUNTIFS(F117:F120,"&gt;0,1")</f>
        <v>0</v>
      </c>
      <c r="G122" s="54">
        <f t="shared" ref="G122:AI122" si="92">COUNTIFS(G117:G120,"&gt;0,1")</f>
        <v>0</v>
      </c>
      <c r="H122" s="54">
        <f t="shared" si="92"/>
        <v>0</v>
      </c>
      <c r="I122" s="54">
        <f t="shared" si="92"/>
        <v>0</v>
      </c>
      <c r="J122" s="54">
        <f t="shared" si="92"/>
        <v>0</v>
      </c>
      <c r="K122" s="54">
        <f t="shared" si="92"/>
        <v>0</v>
      </c>
      <c r="L122" s="54">
        <f t="shared" si="92"/>
        <v>0</v>
      </c>
      <c r="M122" s="54">
        <f t="shared" si="92"/>
        <v>0</v>
      </c>
      <c r="N122" s="54">
        <f t="shared" si="92"/>
        <v>0</v>
      </c>
      <c r="O122" s="54">
        <f t="shared" si="92"/>
        <v>0</v>
      </c>
      <c r="P122" s="54">
        <f t="shared" si="92"/>
        <v>0</v>
      </c>
      <c r="Q122" s="54">
        <f t="shared" si="92"/>
        <v>0</v>
      </c>
      <c r="R122" s="54">
        <f t="shared" si="92"/>
        <v>0</v>
      </c>
      <c r="S122" s="54">
        <f t="shared" si="92"/>
        <v>0</v>
      </c>
      <c r="T122" s="54">
        <f t="shared" si="92"/>
        <v>0</v>
      </c>
      <c r="U122" s="54">
        <f t="shared" si="92"/>
        <v>0</v>
      </c>
      <c r="V122" s="54">
        <f t="shared" si="92"/>
        <v>0</v>
      </c>
      <c r="W122" s="54">
        <f t="shared" si="92"/>
        <v>0</v>
      </c>
      <c r="X122" s="54">
        <f t="shared" si="92"/>
        <v>0</v>
      </c>
      <c r="Y122" s="54">
        <f t="shared" si="92"/>
        <v>0</v>
      </c>
      <c r="Z122" s="54">
        <f t="shared" si="92"/>
        <v>0</v>
      </c>
      <c r="AA122" s="54">
        <f t="shared" si="92"/>
        <v>0</v>
      </c>
      <c r="AB122" s="54">
        <f t="shared" si="92"/>
        <v>4</v>
      </c>
      <c r="AC122" s="54">
        <f t="shared" si="92"/>
        <v>0</v>
      </c>
      <c r="AD122" s="54">
        <f t="shared" si="92"/>
        <v>0</v>
      </c>
      <c r="AE122" s="54">
        <f t="shared" si="92"/>
        <v>0</v>
      </c>
      <c r="AF122" s="54">
        <f t="shared" si="92"/>
        <v>0</v>
      </c>
      <c r="AG122" s="54">
        <f t="shared" si="92"/>
        <v>0</v>
      </c>
      <c r="AH122" s="54">
        <f t="shared" si="92"/>
        <v>0</v>
      </c>
      <c r="AI122" s="54">
        <f t="shared" si="92"/>
        <v>0</v>
      </c>
    </row>
    <row r="123" spans="1:35" s="71" customFormat="1" ht="15" customHeight="1" thickBot="1" x14ac:dyDescent="0.35">
      <c r="A123" s="83" t="str">
        <f t="shared" si="91"/>
        <v>05024309 - La Charente au niveau de Videix</v>
      </c>
      <c r="B123" s="69"/>
      <c r="C123" s="69" t="s">
        <v>233</v>
      </c>
      <c r="D123" s="69"/>
      <c r="E123" s="70">
        <f>MAX(F123:AI123)</f>
        <v>0.2</v>
      </c>
      <c r="F123" s="69">
        <f>MAX(F117:F120)</f>
        <v>0</v>
      </c>
      <c r="G123" s="69">
        <f t="shared" ref="G123:AI123" si="93">MAX(G117:G120)</f>
        <v>0</v>
      </c>
      <c r="H123" s="69">
        <f t="shared" si="93"/>
        <v>0</v>
      </c>
      <c r="I123" s="69">
        <f t="shared" si="93"/>
        <v>0</v>
      </c>
      <c r="J123" s="69">
        <f t="shared" si="93"/>
        <v>0</v>
      </c>
      <c r="K123" s="69">
        <f t="shared" si="93"/>
        <v>0</v>
      </c>
      <c r="L123" s="69">
        <f t="shared" si="93"/>
        <v>0</v>
      </c>
      <c r="M123" s="69">
        <f t="shared" si="93"/>
        <v>0</v>
      </c>
      <c r="N123" s="69">
        <f t="shared" si="93"/>
        <v>0</v>
      </c>
      <c r="O123" s="69">
        <f t="shared" si="93"/>
        <v>4.5999999999999999E-2</v>
      </c>
      <c r="P123" s="69">
        <f t="shared" si="93"/>
        <v>0</v>
      </c>
      <c r="Q123" s="69">
        <f t="shared" si="93"/>
        <v>0</v>
      </c>
      <c r="R123" s="69">
        <f t="shared" si="93"/>
        <v>0</v>
      </c>
      <c r="S123" s="69">
        <f t="shared" si="93"/>
        <v>0</v>
      </c>
      <c r="T123" s="69">
        <f t="shared" si="93"/>
        <v>0.02</v>
      </c>
      <c r="U123" s="69">
        <f t="shared" si="93"/>
        <v>0</v>
      </c>
      <c r="V123" s="69">
        <f t="shared" si="93"/>
        <v>0</v>
      </c>
      <c r="W123" s="69">
        <f t="shared" si="93"/>
        <v>0</v>
      </c>
      <c r="X123" s="69">
        <f t="shared" si="93"/>
        <v>0</v>
      </c>
      <c r="Y123" s="69">
        <f t="shared" si="93"/>
        <v>0</v>
      </c>
      <c r="Z123" s="69">
        <f t="shared" si="93"/>
        <v>0</v>
      </c>
      <c r="AA123" s="69">
        <f t="shared" si="93"/>
        <v>0.04</v>
      </c>
      <c r="AB123" s="69">
        <f t="shared" si="93"/>
        <v>0.2</v>
      </c>
      <c r="AC123" s="69">
        <f t="shared" si="93"/>
        <v>0</v>
      </c>
      <c r="AD123" s="69">
        <f t="shared" si="93"/>
        <v>0</v>
      </c>
      <c r="AE123" s="69">
        <f t="shared" si="93"/>
        <v>0</v>
      </c>
      <c r="AF123" s="69">
        <f t="shared" si="93"/>
        <v>0</v>
      </c>
      <c r="AG123" s="69">
        <f t="shared" si="93"/>
        <v>0.02</v>
      </c>
      <c r="AH123" s="69">
        <f t="shared" si="93"/>
        <v>0</v>
      </c>
      <c r="AI123" s="69">
        <f t="shared" si="93"/>
        <v>0.02</v>
      </c>
    </row>
  </sheetData>
  <autoFilter ref="A2:AI102"/>
  <conditionalFormatting sqref="F1:AI1 H2:AI2 F3:AI57 F68:AI88 F96:AI102 F110:AI113 F117:AI120 F124:AI1048576">
    <cfRule type="cellIs" dxfId="174" priority="36" operator="greaterThanOrEqual">
      <formula>0.1</formula>
    </cfRule>
  </conditionalFormatting>
  <conditionalFormatting sqref="F2:G2">
    <cfRule type="cellIs" dxfId="173" priority="9" operator="greaterThanOrEqual">
      <formula>0.1</formula>
    </cfRule>
  </conditionalFormatting>
  <conditionalFormatting sqref="F58:AI60">
    <cfRule type="cellIs" dxfId="172" priority="7" operator="greaterThanOrEqual">
      <formula>0.1</formula>
    </cfRule>
  </conditionalFormatting>
  <conditionalFormatting sqref="F65:AI67">
    <cfRule type="cellIs" dxfId="171" priority="6" operator="greaterThanOrEqual">
      <formula>0.1</formula>
    </cfRule>
  </conditionalFormatting>
  <conditionalFormatting sqref="F93:AI95">
    <cfRule type="cellIs" dxfId="170" priority="4" operator="greaterThanOrEqual">
      <formula>0.1</formula>
    </cfRule>
  </conditionalFormatting>
  <conditionalFormatting sqref="F107:AI109">
    <cfRule type="cellIs" dxfId="169" priority="3" operator="greaterThanOrEqual">
      <formula>0.1</formula>
    </cfRule>
  </conditionalFormatting>
  <conditionalFormatting sqref="F114:AI116">
    <cfRule type="cellIs" dxfId="168" priority="2" operator="greaterThanOrEqual">
      <formula>0.1</formula>
    </cfRule>
  </conditionalFormatting>
  <conditionalFormatting sqref="F121:AI123">
    <cfRule type="cellIs" dxfId="167" priority="1" operator="greaterThanOrEqual">
      <formula>0.1</formula>
    </cfRule>
  </conditionalFormatting>
  <pageMargins left="0.78740157499999996" right="0.78740157499999996" top="0.984251969" bottom="0.984251969" header="0.4921259845" footer="0.492125984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6"/>
  <sheetViews>
    <sheetView showGridLines="0" workbookViewId="0">
      <pane ySplit="2" topLeftCell="A3" activePane="bottomLeft" state="frozen"/>
      <selection pane="bottomLeft" activeCell="I314" sqref="I314"/>
    </sheetView>
  </sheetViews>
  <sheetFormatPr baseColWidth="10" defaultRowHeight="14.4" x14ac:dyDescent="0.3"/>
  <cols>
    <col min="1" max="1" width="70.6640625" customWidth="1"/>
    <col min="2" max="2" width="4.109375" hidden="1" customWidth="1"/>
    <col min="3" max="3" width="10.5546875" bestFit="1" customWidth="1"/>
    <col min="4" max="4" width="9.6640625" hidden="1" customWidth="1"/>
    <col min="5" max="5" width="16.44140625" hidden="1" customWidth="1"/>
    <col min="6" max="6" width="10.6640625" customWidth="1"/>
    <col min="7" max="7" width="10.6640625" hidden="1" customWidth="1"/>
    <col min="8" max="8" width="10.6640625" customWidth="1"/>
  </cols>
  <sheetData>
    <row r="1" spans="1:11" ht="15.6" x14ac:dyDescent="0.3">
      <c r="A1" s="161" t="s">
        <v>228</v>
      </c>
      <c r="B1" s="161"/>
      <c r="C1" s="161"/>
      <c r="D1" s="161"/>
      <c r="E1" s="161"/>
      <c r="F1" s="161"/>
      <c r="G1" s="161"/>
      <c r="H1" s="161"/>
      <c r="I1" s="161"/>
      <c r="J1" s="161"/>
      <c r="K1" s="161"/>
    </row>
    <row r="2" spans="1:11" ht="43.2" x14ac:dyDescent="0.3">
      <c r="A2" s="45" t="s">
        <v>195</v>
      </c>
      <c r="B2" s="45" t="s">
        <v>196</v>
      </c>
      <c r="C2" s="45" t="s">
        <v>197</v>
      </c>
      <c r="D2" s="45" t="s">
        <v>198</v>
      </c>
      <c r="E2" s="45" t="s">
        <v>234</v>
      </c>
      <c r="F2" s="80" t="s">
        <v>234</v>
      </c>
      <c r="G2" s="80" t="s">
        <v>235</v>
      </c>
      <c r="H2" s="80" t="s">
        <v>235</v>
      </c>
    </row>
    <row r="3" spans="1:11" ht="15" customHeight="1" x14ac:dyDescent="0.3">
      <c r="A3" s="46" t="s">
        <v>216</v>
      </c>
      <c r="B3" s="46">
        <v>1</v>
      </c>
      <c r="C3" s="47">
        <v>44279</v>
      </c>
      <c r="D3" s="48">
        <v>0.32083333333333336</v>
      </c>
      <c r="E3" s="46" t="s">
        <v>238</v>
      </c>
      <c r="F3" s="46">
        <v>80</v>
      </c>
      <c r="G3" s="46" t="s">
        <v>239</v>
      </c>
      <c r="H3" s="46">
        <v>40</v>
      </c>
    </row>
    <row r="4" spans="1:11" ht="15" customHeight="1" x14ac:dyDescent="0.3">
      <c r="A4" s="46" t="s">
        <v>216</v>
      </c>
      <c r="B4" s="46">
        <v>1</v>
      </c>
      <c r="C4" s="47">
        <v>44335</v>
      </c>
      <c r="D4" s="48">
        <v>0.34166666666666662</v>
      </c>
      <c r="E4" s="46" t="s">
        <v>241</v>
      </c>
      <c r="F4" s="46">
        <v>120</v>
      </c>
      <c r="G4" s="46" t="s">
        <v>239</v>
      </c>
      <c r="H4" s="46">
        <v>40</v>
      </c>
    </row>
    <row r="5" spans="1:11" ht="15" customHeight="1" x14ac:dyDescent="0.3">
      <c r="A5" s="46" t="s">
        <v>216</v>
      </c>
      <c r="B5" s="46">
        <v>1</v>
      </c>
      <c r="C5" s="47">
        <v>44370</v>
      </c>
      <c r="D5" s="48">
        <v>0.32013888888888892</v>
      </c>
      <c r="E5" s="46" t="s">
        <v>404</v>
      </c>
      <c r="F5" s="46">
        <v>1080</v>
      </c>
      <c r="G5" s="46" t="s">
        <v>282</v>
      </c>
      <c r="H5" s="46">
        <v>260</v>
      </c>
    </row>
    <row r="6" spans="1:11" ht="15" customHeight="1" x14ac:dyDescent="0.3">
      <c r="A6" s="46" t="s">
        <v>216</v>
      </c>
      <c r="B6" s="46">
        <v>1</v>
      </c>
      <c r="C6" s="47">
        <v>44405</v>
      </c>
      <c r="D6" s="48">
        <v>0.31666666666666665</v>
      </c>
      <c r="E6" s="46" t="s">
        <v>241</v>
      </c>
      <c r="F6" s="46">
        <v>120</v>
      </c>
      <c r="G6" s="46" t="s">
        <v>239</v>
      </c>
      <c r="H6" s="46">
        <v>40</v>
      </c>
    </row>
    <row r="7" spans="1:11" ht="15" customHeight="1" x14ac:dyDescent="0.3">
      <c r="A7" s="46" t="s">
        <v>216</v>
      </c>
      <c r="B7" s="46">
        <v>1</v>
      </c>
      <c r="C7" s="47">
        <v>44461</v>
      </c>
      <c r="D7" s="48">
        <v>0.33402777777777781</v>
      </c>
      <c r="E7" s="46" t="s">
        <v>237</v>
      </c>
      <c r="F7" s="46" t="s">
        <v>348</v>
      </c>
      <c r="G7" s="46" t="s">
        <v>239</v>
      </c>
      <c r="H7" s="46">
        <v>40</v>
      </c>
    </row>
    <row r="8" spans="1:11" ht="15" customHeight="1" x14ac:dyDescent="0.3">
      <c r="A8" s="46" t="s">
        <v>216</v>
      </c>
      <c r="B8" s="46">
        <v>1</v>
      </c>
      <c r="C8" s="47">
        <v>44524</v>
      </c>
      <c r="D8" s="48">
        <v>0.3430555555555555</v>
      </c>
      <c r="E8" s="46" t="s">
        <v>238</v>
      </c>
      <c r="F8" s="46">
        <v>80</v>
      </c>
      <c r="G8" s="46" t="s">
        <v>237</v>
      </c>
      <c r="H8" s="46" t="s">
        <v>348</v>
      </c>
    </row>
    <row r="9" spans="1:11" s="63" customFormat="1" ht="15" customHeight="1" thickBot="1" x14ac:dyDescent="0.35">
      <c r="A9" s="94" t="str">
        <f>A8</f>
        <v>05007290 - La Charente à CHANIERS (R5200010)</v>
      </c>
      <c r="B9" s="60"/>
      <c r="C9" s="61" t="s">
        <v>349</v>
      </c>
      <c r="D9" s="62"/>
      <c r="E9" s="60"/>
      <c r="F9" s="60">
        <f>MAX(F3:F8)</f>
        <v>1080</v>
      </c>
      <c r="G9" s="60">
        <f t="shared" ref="G9:H9" si="0">MAX(G3:G8)</f>
        <v>0</v>
      </c>
      <c r="H9" s="60">
        <f t="shared" si="0"/>
        <v>260</v>
      </c>
    </row>
    <row r="10" spans="1:11" ht="15" customHeight="1" x14ac:dyDescent="0.3">
      <c r="A10" s="46" t="s">
        <v>242</v>
      </c>
      <c r="B10" s="46">
        <v>1</v>
      </c>
      <c r="C10" s="47">
        <v>44278</v>
      </c>
      <c r="D10" s="48">
        <v>0.53194444444444444</v>
      </c>
      <c r="E10" s="46" t="s">
        <v>237</v>
      </c>
      <c r="F10" s="46" t="s">
        <v>348</v>
      </c>
      <c r="G10" s="46" t="s">
        <v>254</v>
      </c>
      <c r="H10" s="46">
        <v>580</v>
      </c>
    </row>
    <row r="11" spans="1:11" ht="15" customHeight="1" x14ac:dyDescent="0.3">
      <c r="A11" s="46" t="s">
        <v>242</v>
      </c>
      <c r="B11" s="46">
        <v>1</v>
      </c>
      <c r="C11" s="47">
        <v>44334</v>
      </c>
      <c r="D11" s="48">
        <v>0.66180555555555554</v>
      </c>
      <c r="E11" s="46" t="s">
        <v>282</v>
      </c>
      <c r="F11" s="46">
        <v>260</v>
      </c>
      <c r="G11" s="46" t="s">
        <v>243</v>
      </c>
      <c r="H11" s="46">
        <v>350</v>
      </c>
    </row>
    <row r="12" spans="1:11" ht="15" customHeight="1" x14ac:dyDescent="0.3">
      <c r="A12" s="46" t="s">
        <v>242</v>
      </c>
      <c r="B12" s="46">
        <v>1</v>
      </c>
      <c r="C12" s="47">
        <v>44369</v>
      </c>
      <c r="D12" s="48">
        <v>0.6645833333333333</v>
      </c>
      <c r="E12" s="46" t="s">
        <v>254</v>
      </c>
      <c r="F12" s="46">
        <v>580</v>
      </c>
      <c r="G12" s="46" t="s">
        <v>257</v>
      </c>
      <c r="H12" s="46">
        <v>530</v>
      </c>
    </row>
    <row r="13" spans="1:11" ht="15" customHeight="1" x14ac:dyDescent="0.3">
      <c r="A13" s="46" t="s">
        <v>242</v>
      </c>
      <c r="B13" s="46">
        <v>1</v>
      </c>
      <c r="C13" s="47">
        <v>44403</v>
      </c>
      <c r="D13" s="48">
        <v>0.57847222222222217</v>
      </c>
      <c r="E13" s="46" t="s">
        <v>316</v>
      </c>
      <c r="F13" s="46">
        <v>1480</v>
      </c>
      <c r="G13" s="46" t="s">
        <v>255</v>
      </c>
      <c r="H13" s="46">
        <v>650</v>
      </c>
    </row>
    <row r="14" spans="1:11" ht="15" customHeight="1" x14ac:dyDescent="0.3">
      <c r="A14" s="46" t="s">
        <v>242</v>
      </c>
      <c r="B14" s="46">
        <v>1</v>
      </c>
      <c r="C14" s="47">
        <v>44460</v>
      </c>
      <c r="D14" s="48">
        <v>0.54027777777777775</v>
      </c>
      <c r="E14" s="46" t="s">
        <v>246</v>
      </c>
      <c r="F14" s="46">
        <v>160</v>
      </c>
      <c r="G14" s="46" t="s">
        <v>405</v>
      </c>
      <c r="H14" s="46">
        <v>1210</v>
      </c>
    </row>
    <row r="15" spans="1:11" ht="15" customHeight="1" x14ac:dyDescent="0.3">
      <c r="A15" s="46" t="s">
        <v>242</v>
      </c>
      <c r="B15" s="46">
        <v>1</v>
      </c>
      <c r="C15" s="47">
        <v>44522</v>
      </c>
      <c r="D15" s="48">
        <v>0.52152777777777781</v>
      </c>
      <c r="E15" s="46" t="s">
        <v>295</v>
      </c>
      <c r="F15" s="46">
        <v>800</v>
      </c>
      <c r="G15" s="46" t="s">
        <v>265</v>
      </c>
      <c r="H15" s="46">
        <v>1600</v>
      </c>
    </row>
    <row r="16" spans="1:11" s="63" customFormat="1" ht="15" customHeight="1" thickBot="1" x14ac:dyDescent="0.35">
      <c r="A16" s="94" t="str">
        <f>A14</f>
        <v>05010985 - Ruisseau de la Motte à SAINT-FORT-SUR-LE-NE</v>
      </c>
      <c r="B16" s="60"/>
      <c r="C16" s="61" t="s">
        <v>349</v>
      </c>
      <c r="D16" s="62"/>
      <c r="E16" s="60"/>
      <c r="F16" s="60">
        <f>MAX(F10:F15)</f>
        <v>1480</v>
      </c>
      <c r="G16" s="60">
        <f t="shared" ref="G16:H16" si="1">MAX(G10:G15)</f>
        <v>0</v>
      </c>
      <c r="H16" s="60">
        <f t="shared" si="1"/>
        <v>1600</v>
      </c>
    </row>
    <row r="17" spans="1:8" ht="15" customHeight="1" x14ac:dyDescent="0.3">
      <c r="A17" s="81" t="s">
        <v>251</v>
      </c>
      <c r="B17" s="46">
        <v>1</v>
      </c>
      <c r="C17" s="47">
        <v>44277</v>
      </c>
      <c r="D17" s="48">
        <v>0.47361111111111115</v>
      </c>
      <c r="E17" s="46" t="s">
        <v>244</v>
      </c>
      <c r="F17" s="46">
        <v>300</v>
      </c>
      <c r="G17" s="46" t="s">
        <v>252</v>
      </c>
      <c r="H17" s="46">
        <v>450</v>
      </c>
    </row>
    <row r="18" spans="1:8" ht="15" customHeight="1" x14ac:dyDescent="0.3">
      <c r="A18" s="81" t="s">
        <v>251</v>
      </c>
      <c r="B18" s="46">
        <v>1</v>
      </c>
      <c r="C18" s="47">
        <v>44333</v>
      </c>
      <c r="D18" s="48">
        <v>0.44305555555555554</v>
      </c>
      <c r="E18" s="46" t="s">
        <v>290</v>
      </c>
      <c r="F18" s="46">
        <v>470</v>
      </c>
      <c r="G18" s="46" t="s">
        <v>244</v>
      </c>
      <c r="H18" s="46">
        <v>300</v>
      </c>
    </row>
    <row r="19" spans="1:8" ht="15" customHeight="1" x14ac:dyDescent="0.3">
      <c r="A19" s="81" t="s">
        <v>251</v>
      </c>
      <c r="B19" s="46">
        <v>1</v>
      </c>
      <c r="C19" s="47">
        <v>44368</v>
      </c>
      <c r="D19" s="48">
        <v>0.43611111111111112</v>
      </c>
      <c r="E19" s="46" t="s">
        <v>265</v>
      </c>
      <c r="F19" s="46">
        <v>1600</v>
      </c>
      <c r="G19" s="46" t="s">
        <v>240</v>
      </c>
      <c r="H19" s="46">
        <v>390</v>
      </c>
    </row>
    <row r="20" spans="1:8" ht="15" customHeight="1" x14ac:dyDescent="0.3">
      <c r="A20" s="81" t="s">
        <v>251</v>
      </c>
      <c r="B20" s="46">
        <v>1</v>
      </c>
      <c r="C20" s="47">
        <v>44403</v>
      </c>
      <c r="D20" s="48">
        <v>0.42430555555555555</v>
      </c>
      <c r="E20" s="46" t="s">
        <v>258</v>
      </c>
      <c r="F20" s="46">
        <v>710</v>
      </c>
      <c r="G20" s="46" t="s">
        <v>245</v>
      </c>
      <c r="H20" s="46">
        <v>360</v>
      </c>
    </row>
    <row r="21" spans="1:8" ht="15" customHeight="1" x14ac:dyDescent="0.3">
      <c r="A21" s="81" t="s">
        <v>251</v>
      </c>
      <c r="B21" s="46">
        <v>1</v>
      </c>
      <c r="C21" s="47">
        <v>44459</v>
      </c>
      <c r="D21" s="48">
        <v>0.50902777777777775</v>
      </c>
      <c r="E21" s="46" t="s">
        <v>265</v>
      </c>
      <c r="F21" s="46">
        <v>1600</v>
      </c>
      <c r="G21" s="46" t="s">
        <v>406</v>
      </c>
      <c r="H21" s="46">
        <v>2080</v>
      </c>
    </row>
    <row r="22" spans="1:8" ht="15" customHeight="1" x14ac:dyDescent="0.3">
      <c r="A22" s="81" t="s">
        <v>251</v>
      </c>
      <c r="B22" s="46">
        <v>1</v>
      </c>
      <c r="C22" s="47">
        <v>44522</v>
      </c>
      <c r="D22" s="48">
        <v>0.44722222222222219</v>
      </c>
      <c r="E22" s="46" t="s">
        <v>290</v>
      </c>
      <c r="F22" s="46">
        <v>470</v>
      </c>
      <c r="G22" s="46" t="s">
        <v>282</v>
      </c>
      <c r="H22" s="46">
        <v>260</v>
      </c>
    </row>
    <row r="23" spans="1:8" s="63" customFormat="1" ht="15" customHeight="1" thickBot="1" x14ac:dyDescent="0.35">
      <c r="A23" s="94" t="str">
        <f>A22</f>
        <v>05011400 - Le Collinaud à CRITEUIL-LA-MAGDELEINE</v>
      </c>
      <c r="B23" s="60"/>
      <c r="C23" s="61" t="s">
        <v>349</v>
      </c>
      <c r="D23" s="62"/>
      <c r="E23" s="60"/>
      <c r="F23" s="60">
        <f>MAX(F17:F22)</f>
        <v>1600</v>
      </c>
      <c r="G23" s="60">
        <f t="shared" ref="G23" si="2">MAX(G17:G22)</f>
        <v>0</v>
      </c>
      <c r="H23" s="60">
        <f t="shared" ref="H23" si="3">MAX(H17:H22)</f>
        <v>2080</v>
      </c>
    </row>
    <row r="24" spans="1:8" ht="15" customHeight="1" x14ac:dyDescent="0.3">
      <c r="A24" s="81" t="s">
        <v>262</v>
      </c>
      <c r="B24" s="46">
        <v>1</v>
      </c>
      <c r="C24" s="47">
        <v>44278</v>
      </c>
      <c r="D24" s="48">
        <v>0.35347222222222219</v>
      </c>
      <c r="E24" s="46" t="s">
        <v>239</v>
      </c>
      <c r="F24" s="46">
        <v>40</v>
      </c>
      <c r="G24" s="46" t="s">
        <v>280</v>
      </c>
      <c r="H24" s="46">
        <v>510</v>
      </c>
    </row>
    <row r="25" spans="1:8" ht="15" customHeight="1" x14ac:dyDescent="0.3">
      <c r="A25" s="81" t="s">
        <v>262</v>
      </c>
      <c r="B25" s="46">
        <v>1</v>
      </c>
      <c r="C25" s="47">
        <v>44334</v>
      </c>
      <c r="D25" s="48">
        <v>0.47152777777777777</v>
      </c>
      <c r="E25" s="46" t="s">
        <v>275</v>
      </c>
      <c r="F25" s="46">
        <v>250</v>
      </c>
      <c r="G25" s="46" t="s">
        <v>274</v>
      </c>
      <c r="H25" s="46">
        <v>570</v>
      </c>
    </row>
    <row r="26" spans="1:8" ht="15" customHeight="1" x14ac:dyDescent="0.3">
      <c r="A26" s="81" t="s">
        <v>262</v>
      </c>
      <c r="B26" s="46">
        <v>1</v>
      </c>
      <c r="C26" s="47">
        <v>44369</v>
      </c>
      <c r="D26" s="48">
        <v>0.4909722222222222</v>
      </c>
      <c r="E26" s="46" t="s">
        <v>249</v>
      </c>
      <c r="F26" s="46">
        <v>1200</v>
      </c>
      <c r="G26" s="46" t="s">
        <v>284</v>
      </c>
      <c r="H26" s="46">
        <v>860</v>
      </c>
    </row>
    <row r="27" spans="1:8" ht="15" customHeight="1" x14ac:dyDescent="0.3">
      <c r="A27" s="81" t="s">
        <v>262</v>
      </c>
      <c r="B27" s="46">
        <v>1</v>
      </c>
      <c r="C27" s="47">
        <v>44403</v>
      </c>
      <c r="D27" s="48">
        <v>0.39166666666666666</v>
      </c>
      <c r="E27" s="46" t="s">
        <v>311</v>
      </c>
      <c r="F27" s="46">
        <v>1430</v>
      </c>
      <c r="G27" s="46" t="s">
        <v>311</v>
      </c>
      <c r="H27" s="46">
        <v>1430</v>
      </c>
    </row>
    <row r="28" spans="1:8" ht="15" customHeight="1" x14ac:dyDescent="0.3">
      <c r="A28" s="81" t="s">
        <v>262</v>
      </c>
      <c r="B28" s="46">
        <v>1</v>
      </c>
      <c r="C28" s="47">
        <v>44460</v>
      </c>
      <c r="D28" s="48">
        <v>0.37986111111111115</v>
      </c>
      <c r="E28" s="46" t="s">
        <v>345</v>
      </c>
      <c r="F28" s="46">
        <v>830</v>
      </c>
      <c r="G28" s="46" t="s">
        <v>249</v>
      </c>
      <c r="H28" s="46">
        <v>1200</v>
      </c>
    </row>
    <row r="29" spans="1:8" ht="15" customHeight="1" x14ac:dyDescent="0.3">
      <c r="A29" s="81" t="s">
        <v>262</v>
      </c>
      <c r="B29" s="46">
        <v>1</v>
      </c>
      <c r="C29" s="47">
        <v>44522</v>
      </c>
      <c r="D29" s="48">
        <v>0.37222222222222223</v>
      </c>
      <c r="E29" s="46" t="s">
        <v>263</v>
      </c>
      <c r="F29" s="46">
        <v>980</v>
      </c>
      <c r="G29" s="46" t="s">
        <v>274</v>
      </c>
      <c r="H29" s="46">
        <v>570</v>
      </c>
    </row>
    <row r="30" spans="1:8" s="63" customFormat="1" ht="15" customHeight="1" thickBot="1" x14ac:dyDescent="0.35">
      <c r="A30" s="94" t="str">
        <f>A29</f>
        <v>05011520 - Ruisseau de chez Mathé à BARRET</v>
      </c>
      <c r="B30" s="60"/>
      <c r="C30" s="61" t="s">
        <v>349</v>
      </c>
      <c r="D30" s="62"/>
      <c r="E30" s="60"/>
      <c r="F30" s="60">
        <f>MAX(F24:F29)</f>
        <v>1430</v>
      </c>
      <c r="G30" s="60">
        <f t="shared" ref="G30" si="4">MAX(G24:G29)</f>
        <v>0</v>
      </c>
      <c r="H30" s="60">
        <f t="shared" ref="H30" si="5">MAX(H24:H29)</f>
        <v>1430</v>
      </c>
    </row>
    <row r="31" spans="1:8" ht="15" customHeight="1" x14ac:dyDescent="0.3">
      <c r="A31" s="81" t="s">
        <v>270</v>
      </c>
      <c r="B31" s="46">
        <v>3</v>
      </c>
      <c r="C31" s="47">
        <v>44278</v>
      </c>
      <c r="D31" s="48">
        <v>0.36805555555555558</v>
      </c>
      <c r="E31" s="46" t="s">
        <v>263</v>
      </c>
      <c r="F31" s="46">
        <v>980</v>
      </c>
      <c r="G31" s="46" t="s">
        <v>246</v>
      </c>
      <c r="H31" s="46">
        <v>160</v>
      </c>
    </row>
    <row r="32" spans="1:8" ht="15" customHeight="1" x14ac:dyDescent="0.3">
      <c r="A32" s="81" t="s">
        <v>270</v>
      </c>
      <c r="B32" s="46">
        <v>3</v>
      </c>
      <c r="C32" s="47">
        <v>44334</v>
      </c>
      <c r="D32" s="48">
        <v>0.48680555555555555</v>
      </c>
      <c r="E32" s="46" t="s">
        <v>249</v>
      </c>
      <c r="F32" s="46">
        <v>1200</v>
      </c>
      <c r="G32" s="46" t="s">
        <v>407</v>
      </c>
      <c r="H32" s="46">
        <v>240</v>
      </c>
    </row>
    <row r="33" spans="1:8" ht="15" customHeight="1" x14ac:dyDescent="0.3">
      <c r="A33" s="81" t="s">
        <v>270</v>
      </c>
      <c r="B33" s="46">
        <v>3</v>
      </c>
      <c r="C33" s="47">
        <v>44369</v>
      </c>
      <c r="D33" s="48">
        <v>0.50624999999999998</v>
      </c>
      <c r="E33" s="46" t="s">
        <v>341</v>
      </c>
      <c r="F33" s="46">
        <v>1860</v>
      </c>
      <c r="G33" s="46" t="s">
        <v>272</v>
      </c>
      <c r="H33" s="46">
        <v>2500</v>
      </c>
    </row>
    <row r="34" spans="1:8" ht="15" customHeight="1" x14ac:dyDescent="0.3">
      <c r="A34" s="81" t="s">
        <v>270</v>
      </c>
      <c r="B34" s="46">
        <v>3</v>
      </c>
      <c r="C34" s="47">
        <v>44403</v>
      </c>
      <c r="D34" s="48">
        <v>0.40972222222222227</v>
      </c>
      <c r="E34" s="46" t="s">
        <v>324</v>
      </c>
      <c r="F34" s="46">
        <v>4670</v>
      </c>
      <c r="G34" s="46" t="s">
        <v>325</v>
      </c>
      <c r="H34" s="46">
        <v>1660</v>
      </c>
    </row>
    <row r="35" spans="1:8" ht="15" customHeight="1" x14ac:dyDescent="0.3">
      <c r="A35" s="81" t="s">
        <v>270</v>
      </c>
      <c r="B35" s="46">
        <v>3</v>
      </c>
      <c r="C35" s="47">
        <v>44460</v>
      </c>
      <c r="D35" s="48">
        <v>0.40069444444444446</v>
      </c>
      <c r="E35" s="46" t="s">
        <v>266</v>
      </c>
      <c r="F35" s="46">
        <v>3400</v>
      </c>
      <c r="G35" s="46" t="s">
        <v>248</v>
      </c>
      <c r="H35" s="46">
        <v>2000</v>
      </c>
    </row>
    <row r="36" spans="1:8" ht="15" customHeight="1" x14ac:dyDescent="0.3">
      <c r="A36" s="81" t="s">
        <v>270</v>
      </c>
      <c r="B36" s="46">
        <v>3</v>
      </c>
      <c r="C36" s="47">
        <v>44522</v>
      </c>
      <c r="D36" s="48">
        <v>0.38750000000000001</v>
      </c>
      <c r="E36" s="46" t="s">
        <v>332</v>
      </c>
      <c r="F36" s="46">
        <v>1300</v>
      </c>
      <c r="G36" s="46" t="s">
        <v>296</v>
      </c>
      <c r="H36" s="46">
        <v>950</v>
      </c>
    </row>
    <row r="37" spans="1:8" s="63" customFormat="1" ht="15" customHeight="1" thickBot="1" x14ac:dyDescent="0.35">
      <c r="A37" s="94" t="str">
        <f>A36</f>
        <v>05011620 - Neuf Fonts à SAINT-MEDARD</v>
      </c>
      <c r="B37" s="60"/>
      <c r="C37" s="61" t="s">
        <v>349</v>
      </c>
      <c r="D37" s="62"/>
      <c r="E37" s="60"/>
      <c r="F37" s="60">
        <f>MAX(F31:F36)</f>
        <v>4670</v>
      </c>
      <c r="G37" s="60">
        <f t="shared" ref="G37" si="6">MAX(G31:G36)</f>
        <v>0</v>
      </c>
      <c r="H37" s="60">
        <f t="shared" ref="H37" si="7">MAX(H31:H36)</f>
        <v>2500</v>
      </c>
    </row>
    <row r="38" spans="1:8" ht="15" customHeight="1" x14ac:dyDescent="0.3">
      <c r="A38" s="81" t="s">
        <v>273</v>
      </c>
      <c r="B38" s="46">
        <v>3</v>
      </c>
      <c r="C38" s="47">
        <v>44278</v>
      </c>
      <c r="D38" s="48">
        <v>0.39166666666666666</v>
      </c>
      <c r="E38" s="46" t="s">
        <v>239</v>
      </c>
      <c r="F38" s="46">
        <v>40</v>
      </c>
      <c r="G38" s="46" t="s">
        <v>239</v>
      </c>
      <c r="H38" s="46">
        <v>40</v>
      </c>
    </row>
    <row r="39" spans="1:8" ht="15" customHeight="1" x14ac:dyDescent="0.3">
      <c r="A39" s="81" t="s">
        <v>273</v>
      </c>
      <c r="B39" s="46">
        <v>3</v>
      </c>
      <c r="C39" s="47">
        <v>44334</v>
      </c>
      <c r="D39" s="48">
        <v>0.5083333333333333</v>
      </c>
      <c r="E39" s="46" t="s">
        <v>275</v>
      </c>
      <c r="F39" s="46">
        <v>250</v>
      </c>
      <c r="G39" s="46" t="s">
        <v>241</v>
      </c>
      <c r="H39" s="46">
        <v>120</v>
      </c>
    </row>
    <row r="40" spans="1:8" ht="15" customHeight="1" x14ac:dyDescent="0.3">
      <c r="A40" s="81" t="s">
        <v>273</v>
      </c>
      <c r="B40" s="46">
        <v>3</v>
      </c>
      <c r="C40" s="47">
        <v>44369</v>
      </c>
      <c r="D40" s="48">
        <v>0.53055555555555556</v>
      </c>
      <c r="E40" s="46" t="s">
        <v>314</v>
      </c>
      <c r="F40" s="46">
        <v>1570</v>
      </c>
      <c r="G40" s="46" t="s">
        <v>249</v>
      </c>
      <c r="H40" s="46">
        <v>1200</v>
      </c>
    </row>
    <row r="41" spans="1:8" ht="15" customHeight="1" x14ac:dyDescent="0.3">
      <c r="A41" s="81" t="s">
        <v>273</v>
      </c>
      <c r="B41" s="46">
        <v>3</v>
      </c>
      <c r="C41" s="47">
        <v>44403</v>
      </c>
      <c r="D41" s="48">
        <v>0.42569444444444443</v>
      </c>
      <c r="E41" s="46" t="s">
        <v>292</v>
      </c>
      <c r="F41" s="46">
        <v>1180</v>
      </c>
      <c r="G41" s="46" t="s">
        <v>288</v>
      </c>
      <c r="H41" s="46">
        <v>840</v>
      </c>
    </row>
    <row r="42" spans="1:8" ht="15" customHeight="1" x14ac:dyDescent="0.3">
      <c r="A42" s="81" t="s">
        <v>273</v>
      </c>
      <c r="B42" s="46">
        <v>3</v>
      </c>
      <c r="C42" s="47">
        <v>44460</v>
      </c>
      <c r="D42" s="48">
        <v>0.41944444444444445</v>
      </c>
      <c r="E42" s="46" t="s">
        <v>256</v>
      </c>
      <c r="F42" s="46">
        <v>670</v>
      </c>
      <c r="G42" s="46" t="s">
        <v>261</v>
      </c>
      <c r="H42" s="46">
        <v>1230</v>
      </c>
    </row>
    <row r="43" spans="1:8" ht="15" customHeight="1" x14ac:dyDescent="0.3">
      <c r="A43" s="81" t="s">
        <v>273</v>
      </c>
      <c r="B43" s="46">
        <v>3</v>
      </c>
      <c r="C43" s="47">
        <v>44522</v>
      </c>
      <c r="D43" s="48">
        <v>0.40416666666666662</v>
      </c>
      <c r="E43" s="46" t="s">
        <v>236</v>
      </c>
      <c r="F43" s="46">
        <v>210</v>
      </c>
      <c r="G43" s="46" t="s">
        <v>245</v>
      </c>
      <c r="H43" s="46">
        <v>360</v>
      </c>
    </row>
    <row r="44" spans="1:8" s="63" customFormat="1" ht="15" customHeight="1" thickBot="1" x14ac:dyDescent="0.35">
      <c r="A44" s="94" t="str">
        <f>A43</f>
        <v>05011640 - Ruisseau de Condéon à BARBEZIEUX-SAINT-HILAIRE</v>
      </c>
      <c r="B44" s="60"/>
      <c r="C44" s="61" t="s">
        <v>349</v>
      </c>
      <c r="D44" s="62"/>
      <c r="E44" s="60"/>
      <c r="F44" s="60">
        <f>MAX(F38:F43)</f>
        <v>1570</v>
      </c>
      <c r="G44" s="60">
        <f t="shared" ref="G44" si="8">MAX(G38:G43)</f>
        <v>0</v>
      </c>
      <c r="H44" s="60">
        <f t="shared" ref="H44" si="9">MAX(H38:H43)</f>
        <v>1230</v>
      </c>
    </row>
    <row r="45" spans="1:8" ht="15" customHeight="1" x14ac:dyDescent="0.3">
      <c r="A45" s="81" t="s">
        <v>281</v>
      </c>
      <c r="B45" s="46">
        <v>3</v>
      </c>
      <c r="C45" s="47">
        <v>44278</v>
      </c>
      <c r="D45" s="48">
        <v>0.40763888888888888</v>
      </c>
      <c r="E45" s="46" t="s">
        <v>287</v>
      </c>
      <c r="F45" s="46">
        <v>400</v>
      </c>
      <c r="G45" s="46" t="s">
        <v>237</v>
      </c>
      <c r="H45" s="46" t="s">
        <v>348</v>
      </c>
    </row>
    <row r="46" spans="1:8" ht="15" customHeight="1" x14ac:dyDescent="0.3">
      <c r="A46" s="81" t="s">
        <v>281</v>
      </c>
      <c r="B46" s="46">
        <v>3</v>
      </c>
      <c r="C46" s="47">
        <v>44334</v>
      </c>
      <c r="D46" s="48">
        <v>0.52708333333333335</v>
      </c>
      <c r="E46" s="46" t="s">
        <v>236</v>
      </c>
      <c r="F46" s="46">
        <v>210</v>
      </c>
      <c r="G46" s="46" t="s">
        <v>238</v>
      </c>
      <c r="H46" s="46">
        <v>80</v>
      </c>
    </row>
    <row r="47" spans="1:8" ht="15" customHeight="1" x14ac:dyDescent="0.3">
      <c r="A47" s="81" t="s">
        <v>281</v>
      </c>
      <c r="B47" s="46">
        <v>3</v>
      </c>
      <c r="C47" s="47">
        <v>44369</v>
      </c>
      <c r="D47" s="48">
        <v>0.54861111111111105</v>
      </c>
      <c r="E47" s="46" t="s">
        <v>287</v>
      </c>
      <c r="F47" s="46">
        <v>400</v>
      </c>
      <c r="G47" s="46" t="s">
        <v>259</v>
      </c>
      <c r="H47" s="46">
        <v>720</v>
      </c>
    </row>
    <row r="48" spans="1:8" ht="15" customHeight="1" x14ac:dyDescent="0.3">
      <c r="A48" s="81" t="s">
        <v>281</v>
      </c>
      <c r="B48" s="46">
        <v>3</v>
      </c>
      <c r="C48" s="47">
        <v>44403</v>
      </c>
      <c r="D48" s="48">
        <v>0.44236111111111115</v>
      </c>
      <c r="E48" s="46" t="s">
        <v>295</v>
      </c>
      <c r="F48" s="46">
        <v>800</v>
      </c>
      <c r="G48" s="46" t="s">
        <v>245</v>
      </c>
      <c r="H48" s="46">
        <v>360</v>
      </c>
    </row>
    <row r="49" spans="1:8" ht="15" customHeight="1" x14ac:dyDescent="0.3">
      <c r="A49" s="81" t="s">
        <v>281</v>
      </c>
      <c r="B49" s="46">
        <v>3</v>
      </c>
      <c r="C49" s="47">
        <v>44460</v>
      </c>
      <c r="D49" s="48">
        <v>0.45555555555555555</v>
      </c>
      <c r="E49" s="46" t="s">
        <v>245</v>
      </c>
      <c r="F49" s="46">
        <v>360</v>
      </c>
      <c r="G49" s="46" t="s">
        <v>404</v>
      </c>
      <c r="H49" s="46">
        <v>1080</v>
      </c>
    </row>
    <row r="50" spans="1:8" ht="15" customHeight="1" x14ac:dyDescent="0.3">
      <c r="A50" s="81" t="s">
        <v>281</v>
      </c>
      <c r="B50" s="46">
        <v>3</v>
      </c>
      <c r="C50" s="47">
        <v>44522</v>
      </c>
      <c r="D50" s="48">
        <v>0.42222222222222222</v>
      </c>
      <c r="E50" s="46" t="s">
        <v>249</v>
      </c>
      <c r="F50" s="46">
        <v>1200</v>
      </c>
      <c r="G50" s="46" t="s">
        <v>237</v>
      </c>
      <c r="H50" s="46" t="s">
        <v>348</v>
      </c>
    </row>
    <row r="51" spans="1:8" s="63" customFormat="1" ht="15" customHeight="1" thickBot="1" x14ac:dyDescent="0.35">
      <c r="A51" s="94" t="str">
        <f>A50</f>
        <v>05011680 - Ruisseau Gourdine à SALLES-DE-BARBEZIEUX</v>
      </c>
      <c r="B51" s="60"/>
      <c r="C51" s="61" t="s">
        <v>349</v>
      </c>
      <c r="D51" s="62"/>
      <c r="E51" s="60"/>
      <c r="F51" s="60">
        <f>MAX(F45:F50)</f>
        <v>1200</v>
      </c>
      <c r="G51" s="60">
        <f t="shared" ref="G51" si="10">MAX(G45:G50)</f>
        <v>0</v>
      </c>
      <c r="H51" s="60">
        <f t="shared" ref="H51" si="11">MAX(H45:H50)</f>
        <v>1080</v>
      </c>
    </row>
    <row r="52" spans="1:8" ht="15" customHeight="1" x14ac:dyDescent="0.3">
      <c r="A52" s="81" t="s">
        <v>283</v>
      </c>
      <c r="B52" s="46">
        <v>3</v>
      </c>
      <c r="C52" s="47">
        <v>44278</v>
      </c>
      <c r="D52" s="48">
        <v>0.42708333333333331</v>
      </c>
      <c r="E52" s="46" t="s">
        <v>239</v>
      </c>
      <c r="F52" s="46">
        <v>40</v>
      </c>
      <c r="G52" s="46" t="s">
        <v>237</v>
      </c>
      <c r="H52" s="46" t="s">
        <v>348</v>
      </c>
    </row>
    <row r="53" spans="1:8" ht="15" customHeight="1" x14ac:dyDescent="0.3">
      <c r="A53" s="81" t="s">
        <v>283</v>
      </c>
      <c r="B53" s="46">
        <v>3</v>
      </c>
      <c r="C53" s="47">
        <v>44334</v>
      </c>
      <c r="D53" s="48">
        <v>0.54652777777777783</v>
      </c>
      <c r="E53" s="46" t="s">
        <v>237</v>
      </c>
      <c r="F53" s="46" t="s">
        <v>348</v>
      </c>
      <c r="G53" s="46" t="s">
        <v>238</v>
      </c>
      <c r="H53" s="46">
        <v>80</v>
      </c>
    </row>
    <row r="54" spans="1:8" ht="15" customHeight="1" x14ac:dyDescent="0.3">
      <c r="A54" s="81" t="s">
        <v>283</v>
      </c>
      <c r="B54" s="46">
        <v>3</v>
      </c>
      <c r="C54" s="47">
        <v>44369</v>
      </c>
      <c r="D54" s="48">
        <v>0.56874999999999998</v>
      </c>
      <c r="E54" s="46" t="s">
        <v>238</v>
      </c>
      <c r="F54" s="46">
        <v>80</v>
      </c>
      <c r="G54" s="46" t="s">
        <v>308</v>
      </c>
      <c r="H54" s="46">
        <v>620</v>
      </c>
    </row>
    <row r="55" spans="1:8" ht="15" customHeight="1" x14ac:dyDescent="0.3">
      <c r="A55" s="81" t="s">
        <v>283</v>
      </c>
      <c r="B55" s="46">
        <v>3</v>
      </c>
      <c r="C55" s="47">
        <v>44403</v>
      </c>
      <c r="D55" s="48">
        <v>0.4597222222222222</v>
      </c>
      <c r="E55" s="46" t="s">
        <v>245</v>
      </c>
      <c r="F55" s="46">
        <v>360</v>
      </c>
      <c r="G55" s="46" t="s">
        <v>246</v>
      </c>
      <c r="H55" s="46">
        <v>160</v>
      </c>
    </row>
    <row r="56" spans="1:8" ht="15" customHeight="1" x14ac:dyDescent="0.3">
      <c r="A56" s="81" t="s">
        <v>283</v>
      </c>
      <c r="B56" s="46">
        <v>3</v>
      </c>
      <c r="C56" s="47">
        <v>44460</v>
      </c>
      <c r="D56" s="48">
        <v>0.47361111111111115</v>
      </c>
      <c r="E56" s="46" t="s">
        <v>256</v>
      </c>
      <c r="F56" s="46">
        <v>670</v>
      </c>
      <c r="G56" s="46" t="s">
        <v>307</v>
      </c>
      <c r="H56" s="46">
        <v>920</v>
      </c>
    </row>
    <row r="57" spans="1:8" ht="15" customHeight="1" x14ac:dyDescent="0.3">
      <c r="A57" s="81" t="s">
        <v>283</v>
      </c>
      <c r="B57" s="46">
        <v>3</v>
      </c>
      <c r="C57" s="47">
        <v>44522</v>
      </c>
      <c r="D57" s="48">
        <v>0.44375000000000003</v>
      </c>
      <c r="E57" s="46" t="s">
        <v>287</v>
      </c>
      <c r="F57" s="46">
        <v>400</v>
      </c>
      <c r="G57" s="46" t="s">
        <v>238</v>
      </c>
      <c r="H57" s="46">
        <v>80</v>
      </c>
    </row>
    <row r="58" spans="1:8" s="63" customFormat="1" ht="15" customHeight="1" thickBot="1" x14ac:dyDescent="0.35">
      <c r="A58" s="94" t="str">
        <f>A57</f>
        <v>05011700 - Le Beau à BERNEUIL</v>
      </c>
      <c r="B58" s="60"/>
      <c r="C58" s="61" t="s">
        <v>349</v>
      </c>
      <c r="D58" s="62"/>
      <c r="E58" s="60"/>
      <c r="F58" s="60">
        <f>MAX(F52:F57)</f>
        <v>670</v>
      </c>
      <c r="G58" s="60">
        <f t="shared" ref="G58" si="12">MAX(G52:G57)</f>
        <v>0</v>
      </c>
      <c r="H58" s="60">
        <f t="shared" ref="H58" si="13">MAX(H52:H57)</f>
        <v>920</v>
      </c>
    </row>
    <row r="59" spans="1:8" ht="15" customHeight="1" x14ac:dyDescent="0.3">
      <c r="A59" s="81" t="s">
        <v>285</v>
      </c>
      <c r="B59" s="46">
        <v>1</v>
      </c>
      <c r="C59" s="47">
        <v>44278</v>
      </c>
      <c r="D59" s="48">
        <v>0.5083333333333333</v>
      </c>
      <c r="E59" s="46" t="s">
        <v>282</v>
      </c>
      <c r="F59" s="46">
        <v>260</v>
      </c>
      <c r="G59" s="46" t="s">
        <v>322</v>
      </c>
      <c r="H59" s="46">
        <v>290</v>
      </c>
    </row>
    <row r="60" spans="1:8" ht="15" customHeight="1" x14ac:dyDescent="0.3">
      <c r="A60" s="81" t="s">
        <v>285</v>
      </c>
      <c r="B60" s="46">
        <v>1</v>
      </c>
      <c r="C60" s="47">
        <v>44334</v>
      </c>
      <c r="D60" s="48">
        <v>0.63611111111111118</v>
      </c>
      <c r="E60" s="46" t="s">
        <v>241</v>
      </c>
      <c r="F60" s="46">
        <v>120</v>
      </c>
      <c r="G60" s="46" t="s">
        <v>237</v>
      </c>
      <c r="H60" s="46" t="s">
        <v>348</v>
      </c>
    </row>
    <row r="61" spans="1:8" ht="15" customHeight="1" x14ac:dyDescent="0.3">
      <c r="A61" s="81" t="s">
        <v>285</v>
      </c>
      <c r="B61" s="46">
        <v>1</v>
      </c>
      <c r="C61" s="47">
        <v>44369</v>
      </c>
      <c r="D61" s="48">
        <v>0.64027777777777783</v>
      </c>
      <c r="E61" s="46" t="s">
        <v>295</v>
      </c>
      <c r="F61" s="46">
        <v>800</v>
      </c>
      <c r="G61" s="46" t="s">
        <v>236</v>
      </c>
      <c r="H61" s="46">
        <v>210</v>
      </c>
    </row>
    <row r="62" spans="1:8" ht="15" customHeight="1" x14ac:dyDescent="0.3">
      <c r="A62" s="81" t="s">
        <v>285</v>
      </c>
      <c r="B62" s="46">
        <v>1</v>
      </c>
      <c r="C62" s="47">
        <v>44403</v>
      </c>
      <c r="D62" s="48">
        <v>0.55486111111111114</v>
      </c>
      <c r="E62" s="46" t="s">
        <v>339</v>
      </c>
      <c r="F62" s="46">
        <v>1010</v>
      </c>
      <c r="G62" s="46" t="s">
        <v>253</v>
      </c>
      <c r="H62" s="46">
        <v>520</v>
      </c>
    </row>
    <row r="63" spans="1:8" s="63" customFormat="1" ht="15" customHeight="1" thickBot="1" x14ac:dyDescent="0.35">
      <c r="A63" s="94" t="str">
        <f>A61</f>
        <v>05011705 - Ru de Chadeuil à AUBEVILLE</v>
      </c>
      <c r="B63" s="60"/>
      <c r="C63" s="61" t="s">
        <v>349</v>
      </c>
      <c r="D63" s="62"/>
      <c r="E63" s="60"/>
      <c r="F63" s="60">
        <f>MAX(F59:F62)</f>
        <v>1010</v>
      </c>
      <c r="G63" s="60">
        <f t="shared" ref="G63:H63" si="14">MAX(G59:G62)</f>
        <v>0</v>
      </c>
      <c r="H63" s="60">
        <f t="shared" si="14"/>
        <v>520</v>
      </c>
    </row>
    <row r="64" spans="1:8" ht="15" customHeight="1" x14ac:dyDescent="0.3">
      <c r="A64" s="81" t="s">
        <v>289</v>
      </c>
      <c r="B64" s="46">
        <v>3</v>
      </c>
      <c r="C64" s="47">
        <v>44278</v>
      </c>
      <c r="D64" s="48">
        <v>0.49861111111111112</v>
      </c>
      <c r="E64" s="46" t="s">
        <v>238</v>
      </c>
      <c r="F64" s="46">
        <v>80</v>
      </c>
      <c r="G64" s="46" t="s">
        <v>238</v>
      </c>
      <c r="H64" s="46">
        <v>80</v>
      </c>
    </row>
    <row r="65" spans="1:8" ht="15" customHeight="1" x14ac:dyDescent="0.3">
      <c r="A65" s="81" t="s">
        <v>289</v>
      </c>
      <c r="B65" s="46">
        <v>3</v>
      </c>
      <c r="C65" s="47">
        <v>44334</v>
      </c>
      <c r="D65" s="48">
        <v>0.62569444444444444</v>
      </c>
      <c r="E65" s="46" t="s">
        <v>246</v>
      </c>
      <c r="F65" s="46">
        <v>160</v>
      </c>
      <c r="G65" s="46" t="s">
        <v>276</v>
      </c>
      <c r="H65" s="46">
        <v>200</v>
      </c>
    </row>
    <row r="66" spans="1:8" ht="15" customHeight="1" x14ac:dyDescent="0.3">
      <c r="A66" s="81" t="s">
        <v>289</v>
      </c>
      <c r="B66" s="46">
        <v>3</v>
      </c>
      <c r="C66" s="47">
        <v>44369</v>
      </c>
      <c r="D66" s="48">
        <v>0.62708333333333333</v>
      </c>
      <c r="E66" s="46" t="s">
        <v>265</v>
      </c>
      <c r="F66" s="46">
        <v>1600</v>
      </c>
      <c r="G66" s="46" t="s">
        <v>274</v>
      </c>
      <c r="H66" s="46">
        <v>570</v>
      </c>
    </row>
    <row r="67" spans="1:8" ht="15" customHeight="1" x14ac:dyDescent="0.3">
      <c r="A67" s="81" t="s">
        <v>289</v>
      </c>
      <c r="B67" s="46">
        <v>3</v>
      </c>
      <c r="C67" s="47">
        <v>44403</v>
      </c>
      <c r="D67" s="48">
        <v>0.52013888888888882</v>
      </c>
      <c r="E67" s="46" t="s">
        <v>259</v>
      </c>
      <c r="F67" s="46">
        <v>720</v>
      </c>
      <c r="G67" s="46" t="s">
        <v>236</v>
      </c>
      <c r="H67" s="46">
        <v>210</v>
      </c>
    </row>
    <row r="68" spans="1:8" ht="15" customHeight="1" x14ac:dyDescent="0.3">
      <c r="A68" s="81" t="s">
        <v>289</v>
      </c>
      <c r="B68" s="46">
        <v>3</v>
      </c>
      <c r="C68" s="47">
        <v>44522</v>
      </c>
      <c r="D68" s="48">
        <v>0.4909722222222222</v>
      </c>
      <c r="E68" s="46" t="s">
        <v>246</v>
      </c>
      <c r="F68" s="46">
        <v>160</v>
      </c>
      <c r="G68" s="46" t="s">
        <v>286</v>
      </c>
      <c r="H68" s="46">
        <v>340</v>
      </c>
    </row>
    <row r="69" spans="1:8" s="63" customFormat="1" ht="15" customHeight="1" thickBot="1" x14ac:dyDescent="0.35">
      <c r="A69" s="94" t="str">
        <f>A68</f>
        <v>05011710 - Le Né à NONAVILLE</v>
      </c>
      <c r="B69" s="60"/>
      <c r="C69" s="61" t="s">
        <v>349</v>
      </c>
      <c r="D69" s="62"/>
      <c r="E69" s="60"/>
      <c r="F69" s="60">
        <f>MAX(F64:F68)</f>
        <v>1600</v>
      </c>
      <c r="G69" s="60">
        <f t="shared" ref="G69" si="15">MAX(G63:G68)</f>
        <v>0</v>
      </c>
      <c r="H69" s="60">
        <f>MAX(H64:H68)</f>
        <v>570</v>
      </c>
    </row>
    <row r="70" spans="1:8" ht="15" customHeight="1" x14ac:dyDescent="0.3">
      <c r="A70" s="81" t="s">
        <v>291</v>
      </c>
      <c r="B70" s="46">
        <v>3</v>
      </c>
      <c r="C70" s="47">
        <v>44277</v>
      </c>
      <c r="D70" s="48">
        <v>0.39374999999999999</v>
      </c>
      <c r="E70" s="46" t="s">
        <v>249</v>
      </c>
      <c r="F70" s="46">
        <v>1200</v>
      </c>
      <c r="G70" s="46" t="s">
        <v>239</v>
      </c>
      <c r="H70" s="46">
        <v>40</v>
      </c>
    </row>
    <row r="71" spans="1:8" ht="15" customHeight="1" x14ac:dyDescent="0.3">
      <c r="A71" s="81" t="s">
        <v>291</v>
      </c>
      <c r="B71" s="46">
        <v>3</v>
      </c>
      <c r="C71" s="47">
        <v>44333</v>
      </c>
      <c r="D71" s="48">
        <v>0.36874999999999997</v>
      </c>
      <c r="E71" s="46" t="s">
        <v>276</v>
      </c>
      <c r="F71" s="46">
        <v>200</v>
      </c>
      <c r="G71" s="46" t="s">
        <v>245</v>
      </c>
      <c r="H71" s="46">
        <v>360</v>
      </c>
    </row>
    <row r="72" spans="1:8" ht="15" customHeight="1" x14ac:dyDescent="0.3">
      <c r="A72" s="81" t="s">
        <v>291</v>
      </c>
      <c r="B72" s="46">
        <v>3</v>
      </c>
      <c r="C72" s="47">
        <v>44368</v>
      </c>
      <c r="D72" s="48">
        <v>0.36805555555555558</v>
      </c>
      <c r="E72" s="46" t="s">
        <v>341</v>
      </c>
      <c r="F72" s="46">
        <v>1860</v>
      </c>
      <c r="G72" s="46" t="s">
        <v>265</v>
      </c>
      <c r="H72" s="46">
        <v>1600</v>
      </c>
    </row>
    <row r="73" spans="1:8" ht="15" customHeight="1" x14ac:dyDescent="0.3">
      <c r="A73" s="81" t="s">
        <v>291</v>
      </c>
      <c r="B73" s="46">
        <v>3</v>
      </c>
      <c r="C73" s="47">
        <v>44403</v>
      </c>
      <c r="D73" s="48">
        <v>0.36458333333333331</v>
      </c>
      <c r="E73" s="46" t="s">
        <v>296</v>
      </c>
      <c r="F73" s="46">
        <v>950</v>
      </c>
      <c r="G73" s="46" t="s">
        <v>243</v>
      </c>
      <c r="H73" s="46">
        <v>350</v>
      </c>
    </row>
    <row r="74" spans="1:8" ht="15" customHeight="1" x14ac:dyDescent="0.3">
      <c r="A74" s="81" t="s">
        <v>291</v>
      </c>
      <c r="B74" s="46">
        <v>3</v>
      </c>
      <c r="C74" s="47">
        <v>44459</v>
      </c>
      <c r="D74" s="48">
        <v>0.4284722222222222</v>
      </c>
      <c r="E74" s="46" t="s">
        <v>279</v>
      </c>
      <c r="F74" s="46">
        <v>490</v>
      </c>
      <c r="G74" s="46" t="s">
        <v>338</v>
      </c>
      <c r="H74" s="46">
        <v>560</v>
      </c>
    </row>
    <row r="75" spans="1:8" ht="15" customHeight="1" x14ac:dyDescent="0.3">
      <c r="A75" s="81" t="s">
        <v>291</v>
      </c>
      <c r="B75" s="46">
        <v>3</v>
      </c>
      <c r="C75" s="47">
        <v>44522</v>
      </c>
      <c r="D75" s="48">
        <v>0.37916666666666665</v>
      </c>
      <c r="E75" s="46" t="s">
        <v>244</v>
      </c>
      <c r="F75" s="46">
        <v>300</v>
      </c>
      <c r="G75" s="46" t="s">
        <v>237</v>
      </c>
      <c r="H75" s="46" t="s">
        <v>348</v>
      </c>
    </row>
    <row r="76" spans="1:8" s="63" customFormat="1" ht="15" customHeight="1" thickBot="1" x14ac:dyDescent="0.35">
      <c r="A76" s="94" t="str">
        <f>A74</f>
        <v>05011720 - La Maury à PEREUIL</v>
      </c>
      <c r="B76" s="60"/>
      <c r="C76" s="61" t="s">
        <v>349</v>
      </c>
      <c r="D76" s="62"/>
      <c r="E76" s="60"/>
      <c r="F76" s="60">
        <f>MAX(F70:F75)</f>
        <v>1860</v>
      </c>
      <c r="G76" s="60">
        <f t="shared" ref="G76:H76" si="16">MAX(G70:G75)</f>
        <v>0</v>
      </c>
      <c r="H76" s="60">
        <f t="shared" si="16"/>
        <v>1600</v>
      </c>
    </row>
    <row r="77" spans="1:8" ht="15" customHeight="1" x14ac:dyDescent="0.3">
      <c r="A77" s="81" t="s">
        <v>293</v>
      </c>
      <c r="B77" s="46">
        <v>1</v>
      </c>
      <c r="C77" s="47">
        <v>44278</v>
      </c>
      <c r="D77" s="48">
        <v>0.45069444444444445</v>
      </c>
      <c r="E77" s="46" t="s">
        <v>282</v>
      </c>
      <c r="F77" s="46">
        <v>260</v>
      </c>
      <c r="G77" s="46" t="s">
        <v>244</v>
      </c>
      <c r="H77" s="46">
        <v>300</v>
      </c>
    </row>
    <row r="78" spans="1:8" ht="15" customHeight="1" x14ac:dyDescent="0.3">
      <c r="A78" s="81" t="s">
        <v>293</v>
      </c>
      <c r="B78" s="46">
        <v>1</v>
      </c>
      <c r="C78" s="47">
        <v>44334</v>
      </c>
      <c r="D78" s="48">
        <v>0.56666666666666665</v>
      </c>
      <c r="E78" s="46" t="s">
        <v>287</v>
      </c>
      <c r="F78" s="46">
        <v>400</v>
      </c>
      <c r="G78" s="46" t="s">
        <v>286</v>
      </c>
      <c r="H78" s="46">
        <v>340</v>
      </c>
    </row>
    <row r="79" spans="1:8" ht="15" customHeight="1" x14ac:dyDescent="0.3">
      <c r="A79" s="81" t="s">
        <v>293</v>
      </c>
      <c r="B79" s="46">
        <v>1</v>
      </c>
      <c r="C79" s="47">
        <v>44369</v>
      </c>
      <c r="D79" s="48">
        <v>0.58888888888888891</v>
      </c>
      <c r="E79" s="46" t="s">
        <v>265</v>
      </c>
      <c r="F79" s="46">
        <v>1600</v>
      </c>
      <c r="G79" s="46" t="s">
        <v>265</v>
      </c>
      <c r="H79" s="46">
        <v>1600</v>
      </c>
    </row>
    <row r="80" spans="1:8" ht="15" customHeight="1" x14ac:dyDescent="0.3">
      <c r="A80" s="81" t="s">
        <v>293</v>
      </c>
      <c r="B80" s="46">
        <v>1</v>
      </c>
      <c r="C80" s="47">
        <v>44403</v>
      </c>
      <c r="D80" s="48">
        <v>0.48194444444444445</v>
      </c>
      <c r="E80" s="46" t="s">
        <v>261</v>
      </c>
      <c r="F80" s="46">
        <v>1230</v>
      </c>
      <c r="G80" s="46" t="s">
        <v>263</v>
      </c>
      <c r="H80" s="46">
        <v>980</v>
      </c>
    </row>
    <row r="81" spans="1:8" ht="15" customHeight="1" x14ac:dyDescent="0.3">
      <c r="A81" s="81" t="s">
        <v>293</v>
      </c>
      <c r="B81" s="46">
        <v>1</v>
      </c>
      <c r="C81" s="47">
        <v>44522</v>
      </c>
      <c r="D81" s="48">
        <v>0.45902777777777781</v>
      </c>
      <c r="E81" s="46" t="s">
        <v>241</v>
      </c>
      <c r="F81" s="46">
        <v>120</v>
      </c>
      <c r="G81" s="46" t="s">
        <v>236</v>
      </c>
      <c r="H81" s="46">
        <v>210</v>
      </c>
    </row>
    <row r="82" spans="1:8" s="63" customFormat="1" ht="15" customHeight="1" thickBot="1" x14ac:dyDescent="0.35">
      <c r="A82" s="94" t="str">
        <f>A81</f>
        <v>05011721 - la Gorre à BERNEUIL</v>
      </c>
      <c r="B82" s="60"/>
      <c r="C82" s="61" t="s">
        <v>349</v>
      </c>
      <c r="D82" s="62"/>
      <c r="E82" s="60"/>
      <c r="F82" s="60">
        <f>MAX(F77:F81)</f>
        <v>1600</v>
      </c>
      <c r="G82" s="60">
        <f t="shared" ref="G82" si="17">MAX(G76:G81)</f>
        <v>0</v>
      </c>
      <c r="H82" s="60">
        <f>MAX(H77:H81)</f>
        <v>1600</v>
      </c>
    </row>
    <row r="83" spans="1:8" ht="15" customHeight="1" x14ac:dyDescent="0.3">
      <c r="A83" s="81" t="s">
        <v>299</v>
      </c>
      <c r="B83" s="46">
        <v>1</v>
      </c>
      <c r="C83" s="47">
        <v>44278</v>
      </c>
      <c r="D83" s="48">
        <v>0.44027777777777777</v>
      </c>
      <c r="E83" s="46" t="s">
        <v>282</v>
      </c>
      <c r="F83" s="46">
        <v>260</v>
      </c>
      <c r="G83" s="46" t="s">
        <v>237</v>
      </c>
      <c r="H83" s="46" t="s">
        <v>348</v>
      </c>
    </row>
    <row r="84" spans="1:8" ht="15" customHeight="1" x14ac:dyDescent="0.3">
      <c r="A84" s="81" t="s">
        <v>299</v>
      </c>
      <c r="B84" s="46">
        <v>1</v>
      </c>
      <c r="C84" s="47">
        <v>44334</v>
      </c>
      <c r="D84" s="48">
        <v>0.55972222222222223</v>
      </c>
      <c r="E84" s="46" t="s">
        <v>320</v>
      </c>
      <c r="F84" s="46">
        <v>1160</v>
      </c>
      <c r="G84" s="46" t="s">
        <v>236</v>
      </c>
      <c r="H84" s="46">
        <v>210</v>
      </c>
    </row>
    <row r="85" spans="1:8" ht="15" customHeight="1" x14ac:dyDescent="0.3">
      <c r="A85" s="81" t="s">
        <v>299</v>
      </c>
      <c r="B85" s="46">
        <v>1</v>
      </c>
      <c r="C85" s="47">
        <v>44369</v>
      </c>
      <c r="D85" s="48">
        <v>0.57986111111111105</v>
      </c>
      <c r="E85" s="46" t="s">
        <v>236</v>
      </c>
      <c r="F85" s="46">
        <v>210</v>
      </c>
      <c r="G85" s="46" t="s">
        <v>302</v>
      </c>
      <c r="H85" s="46">
        <v>460</v>
      </c>
    </row>
    <row r="86" spans="1:8" ht="15" customHeight="1" x14ac:dyDescent="0.3">
      <c r="A86" s="81" t="s">
        <v>299</v>
      </c>
      <c r="B86" s="46">
        <v>1</v>
      </c>
      <c r="C86" s="47">
        <v>44403</v>
      </c>
      <c r="D86" s="48">
        <v>0.47361111111111115</v>
      </c>
      <c r="E86" s="46" t="s">
        <v>256</v>
      </c>
      <c r="F86" s="46">
        <v>670</v>
      </c>
      <c r="G86" s="46" t="s">
        <v>307</v>
      </c>
      <c r="H86" s="46">
        <v>920</v>
      </c>
    </row>
    <row r="87" spans="1:8" s="63" customFormat="1" ht="15" customHeight="1" thickBot="1" x14ac:dyDescent="0.35">
      <c r="A87" s="94" t="str">
        <f>A86</f>
        <v>05011722 - le Maury à BERNEUIL</v>
      </c>
      <c r="B87" s="60"/>
      <c r="C87" s="61" t="s">
        <v>349</v>
      </c>
      <c r="D87" s="62"/>
      <c r="E87" s="60"/>
      <c r="F87" s="60">
        <f>MAX(F83:F86)</f>
        <v>1160</v>
      </c>
      <c r="G87" s="60">
        <f t="shared" ref="G87" si="18">MAX(G81:G86)</f>
        <v>0</v>
      </c>
      <c r="H87" s="60">
        <f>MAX(H83:H86)</f>
        <v>920</v>
      </c>
    </row>
    <row r="88" spans="1:8" ht="15" customHeight="1" x14ac:dyDescent="0.3">
      <c r="A88" s="81" t="s">
        <v>300</v>
      </c>
      <c r="B88" s="46">
        <v>1</v>
      </c>
      <c r="C88" s="47">
        <v>44278</v>
      </c>
      <c r="D88" s="48">
        <v>0.4861111111111111</v>
      </c>
      <c r="E88" s="46" t="s">
        <v>246</v>
      </c>
      <c r="F88" s="46">
        <v>160</v>
      </c>
      <c r="G88" s="46" t="s">
        <v>241</v>
      </c>
      <c r="H88" s="46">
        <v>120</v>
      </c>
    </row>
    <row r="89" spans="1:8" s="96" customFormat="1" ht="15" customHeight="1" x14ac:dyDescent="0.3">
      <c r="A89" s="81" t="s">
        <v>300</v>
      </c>
      <c r="B89" s="46">
        <v>1</v>
      </c>
      <c r="C89" s="47">
        <v>44369</v>
      </c>
      <c r="D89" s="48">
        <v>0.61458333333333337</v>
      </c>
      <c r="E89" s="46" t="s">
        <v>288</v>
      </c>
      <c r="F89" s="95">
        <v>840</v>
      </c>
      <c r="G89" s="46" t="s">
        <v>409</v>
      </c>
      <c r="H89" s="95">
        <v>1350</v>
      </c>
    </row>
    <row r="90" spans="1:8" s="96" customFormat="1" ht="15" customHeight="1" x14ac:dyDescent="0.3">
      <c r="A90" s="81" t="s">
        <v>300</v>
      </c>
      <c r="B90" s="46">
        <v>1</v>
      </c>
      <c r="C90" s="47">
        <v>44403</v>
      </c>
      <c r="D90" s="48">
        <v>0.5083333333333333</v>
      </c>
      <c r="E90" s="46" t="s">
        <v>334</v>
      </c>
      <c r="F90" s="95">
        <v>610</v>
      </c>
      <c r="G90" s="46" t="s">
        <v>240</v>
      </c>
      <c r="H90" s="95">
        <v>390</v>
      </c>
    </row>
    <row r="91" spans="1:8" ht="15" customHeight="1" x14ac:dyDescent="0.3">
      <c r="A91" s="81" t="s">
        <v>300</v>
      </c>
      <c r="B91" s="46">
        <v>1</v>
      </c>
      <c r="C91" s="47">
        <v>44522</v>
      </c>
      <c r="D91" s="48">
        <v>0.48125000000000001</v>
      </c>
      <c r="E91" s="46" t="s">
        <v>408</v>
      </c>
      <c r="F91" s="46"/>
      <c r="G91" s="46" t="s">
        <v>408</v>
      </c>
      <c r="H91" s="46"/>
    </row>
    <row r="92" spans="1:8" s="63" customFormat="1" ht="15" customHeight="1" thickBot="1" x14ac:dyDescent="0.35">
      <c r="A92" s="94" t="str">
        <f>A91</f>
        <v>05011724 - L'Ecly à AUBEVILLE</v>
      </c>
      <c r="B92" s="60"/>
      <c r="C92" s="61" t="s">
        <v>349</v>
      </c>
      <c r="D92" s="62"/>
      <c r="E92" s="60"/>
      <c r="F92" s="60">
        <f>MAX(F88:F91)</f>
        <v>840</v>
      </c>
      <c r="G92" s="60">
        <f t="shared" ref="G92" si="19">MAX(G86:G91)</f>
        <v>0</v>
      </c>
      <c r="H92" s="60">
        <f>MAX(H88:H91)</f>
        <v>1350</v>
      </c>
    </row>
    <row r="93" spans="1:8" ht="15" customHeight="1" x14ac:dyDescent="0.3">
      <c r="A93" s="81" t="s">
        <v>301</v>
      </c>
      <c r="B93" s="46">
        <v>3</v>
      </c>
      <c r="C93" s="47">
        <v>44278</v>
      </c>
      <c r="D93" s="48">
        <v>0.47430555555555554</v>
      </c>
      <c r="E93" s="46" t="s">
        <v>241</v>
      </c>
      <c r="F93" s="46">
        <v>120</v>
      </c>
      <c r="G93" s="46" t="s">
        <v>240</v>
      </c>
      <c r="H93" s="46">
        <v>390</v>
      </c>
    </row>
    <row r="94" spans="1:8" ht="15" customHeight="1" x14ac:dyDescent="0.3">
      <c r="A94" s="81" t="s">
        <v>301</v>
      </c>
      <c r="B94" s="46">
        <v>3</v>
      </c>
      <c r="C94" s="47">
        <v>44334</v>
      </c>
      <c r="D94" s="48">
        <v>0.58611111111111114</v>
      </c>
      <c r="E94" s="46" t="s">
        <v>282</v>
      </c>
      <c r="F94" s="46">
        <v>260</v>
      </c>
      <c r="G94" s="46" t="s">
        <v>244</v>
      </c>
      <c r="H94" s="46">
        <v>300</v>
      </c>
    </row>
    <row r="95" spans="1:8" ht="15" customHeight="1" x14ac:dyDescent="0.3">
      <c r="A95" s="81" t="s">
        <v>301</v>
      </c>
      <c r="B95" s="46">
        <v>3</v>
      </c>
      <c r="C95" s="47">
        <v>44369</v>
      </c>
      <c r="D95" s="48">
        <v>0.60277777777777775</v>
      </c>
      <c r="E95" s="46" t="s">
        <v>305</v>
      </c>
      <c r="F95" s="46">
        <v>690</v>
      </c>
      <c r="G95" s="46" t="s">
        <v>307</v>
      </c>
      <c r="H95" s="46">
        <v>920</v>
      </c>
    </row>
    <row r="96" spans="1:8" ht="15" customHeight="1" x14ac:dyDescent="0.3">
      <c r="A96" s="81" t="s">
        <v>301</v>
      </c>
      <c r="B96" s="46">
        <v>3</v>
      </c>
      <c r="C96" s="47">
        <v>44403</v>
      </c>
      <c r="D96" s="48">
        <v>0.4993055555555555</v>
      </c>
      <c r="E96" s="46" t="s">
        <v>340</v>
      </c>
      <c r="F96" s="46">
        <v>1050</v>
      </c>
      <c r="G96" s="46" t="s">
        <v>257</v>
      </c>
      <c r="H96" s="46">
        <v>530</v>
      </c>
    </row>
    <row r="97" spans="1:8" ht="15" customHeight="1" x14ac:dyDescent="0.3">
      <c r="A97" s="81" t="s">
        <v>301</v>
      </c>
      <c r="B97" s="46">
        <v>3</v>
      </c>
      <c r="C97" s="47">
        <v>44460</v>
      </c>
      <c r="D97" s="48">
        <v>0.50416666666666665</v>
      </c>
      <c r="E97" s="46" t="s">
        <v>272</v>
      </c>
      <c r="F97" s="46">
        <v>2500</v>
      </c>
      <c r="G97" s="46" t="s">
        <v>259</v>
      </c>
      <c r="H97" s="46">
        <v>720</v>
      </c>
    </row>
    <row r="98" spans="1:8" ht="15" customHeight="1" x14ac:dyDescent="0.3">
      <c r="A98" s="81" t="s">
        <v>301</v>
      </c>
      <c r="B98" s="46">
        <v>3</v>
      </c>
      <c r="C98" s="47">
        <v>44522</v>
      </c>
      <c r="D98" s="48">
        <v>0.47569444444444442</v>
      </c>
      <c r="E98" s="46" t="s">
        <v>244</v>
      </c>
      <c r="F98" s="46">
        <v>300</v>
      </c>
      <c r="G98" s="46" t="s">
        <v>282</v>
      </c>
      <c r="H98" s="46">
        <v>260</v>
      </c>
    </row>
    <row r="99" spans="1:8" s="63" customFormat="1" ht="15" customHeight="1" thickBot="1" x14ac:dyDescent="0.35">
      <c r="A99" s="94" t="str">
        <f>A97</f>
        <v>05011725 - Le Né à PEREUIL</v>
      </c>
      <c r="B99" s="60"/>
      <c r="C99" s="61" t="s">
        <v>349</v>
      </c>
      <c r="D99" s="62"/>
      <c r="E99" s="60"/>
      <c r="F99" s="60">
        <f>MAX(F93:F98)</f>
        <v>2500</v>
      </c>
      <c r="G99" s="60">
        <f t="shared" ref="G99:H99" si="20">MAX(G93:G98)</f>
        <v>0</v>
      </c>
      <c r="H99" s="60">
        <f t="shared" si="20"/>
        <v>920</v>
      </c>
    </row>
    <row r="100" spans="1:8" ht="15" customHeight="1" x14ac:dyDescent="0.3">
      <c r="A100" s="81" t="s">
        <v>303</v>
      </c>
      <c r="B100" s="46">
        <v>3</v>
      </c>
      <c r="C100" s="47">
        <v>44277</v>
      </c>
      <c r="D100" s="48">
        <v>0.3659722222222222</v>
      </c>
      <c r="E100" s="46" t="s">
        <v>275</v>
      </c>
      <c r="F100" s="46">
        <v>250</v>
      </c>
      <c r="G100" s="46" t="s">
        <v>241</v>
      </c>
      <c r="H100" s="46">
        <v>120</v>
      </c>
    </row>
    <row r="101" spans="1:8" ht="15" customHeight="1" x14ac:dyDescent="0.3">
      <c r="A101" s="81" t="s">
        <v>303</v>
      </c>
      <c r="B101" s="46">
        <v>3</v>
      </c>
      <c r="C101" s="47">
        <v>44333</v>
      </c>
      <c r="D101" s="48">
        <v>0.33819444444444446</v>
      </c>
      <c r="E101" s="46" t="s">
        <v>254</v>
      </c>
      <c r="F101" s="46">
        <v>580</v>
      </c>
      <c r="G101" s="46" t="s">
        <v>245</v>
      </c>
      <c r="H101" s="46">
        <v>360</v>
      </c>
    </row>
    <row r="102" spans="1:8" ht="15" customHeight="1" x14ac:dyDescent="0.3">
      <c r="A102" s="81" t="s">
        <v>303</v>
      </c>
      <c r="B102" s="46">
        <v>3</v>
      </c>
      <c r="C102" s="47">
        <v>44368</v>
      </c>
      <c r="D102" s="48">
        <v>0.3520833333333333</v>
      </c>
      <c r="E102" s="46" t="s">
        <v>263</v>
      </c>
      <c r="F102" s="46">
        <v>980</v>
      </c>
      <c r="G102" s="46" t="s">
        <v>280</v>
      </c>
      <c r="H102" s="46">
        <v>510</v>
      </c>
    </row>
    <row r="103" spans="1:8" ht="15" customHeight="1" x14ac:dyDescent="0.3">
      <c r="A103" s="81" t="s">
        <v>303</v>
      </c>
      <c r="B103" s="46">
        <v>3</v>
      </c>
      <c r="C103" s="47">
        <v>44403</v>
      </c>
      <c r="D103" s="48">
        <v>0.34513888888888888</v>
      </c>
      <c r="E103" s="46" t="s">
        <v>277</v>
      </c>
      <c r="F103" s="46">
        <v>1250</v>
      </c>
      <c r="G103" s="46" t="s">
        <v>252</v>
      </c>
      <c r="H103" s="46">
        <v>450</v>
      </c>
    </row>
    <row r="104" spans="1:8" ht="15" customHeight="1" x14ac:dyDescent="0.3">
      <c r="A104" s="81" t="s">
        <v>303</v>
      </c>
      <c r="B104" s="46">
        <v>3</v>
      </c>
      <c r="C104" s="47">
        <v>44459</v>
      </c>
      <c r="D104" s="48">
        <v>0.39166666666666666</v>
      </c>
      <c r="E104" s="46" t="s">
        <v>280</v>
      </c>
      <c r="F104" s="46">
        <v>510</v>
      </c>
      <c r="G104" s="46" t="s">
        <v>295</v>
      </c>
      <c r="H104" s="46">
        <v>800</v>
      </c>
    </row>
    <row r="105" spans="1:8" ht="15" customHeight="1" x14ac:dyDescent="0.3">
      <c r="A105" s="81" t="s">
        <v>303</v>
      </c>
      <c r="B105" s="46">
        <v>3</v>
      </c>
      <c r="C105" s="47">
        <v>44522</v>
      </c>
      <c r="D105" s="48">
        <v>0.35347222222222219</v>
      </c>
      <c r="E105" s="46" t="s">
        <v>239</v>
      </c>
      <c r="F105" s="46">
        <v>40</v>
      </c>
      <c r="G105" s="46" t="s">
        <v>245</v>
      </c>
      <c r="H105" s="46">
        <v>360</v>
      </c>
    </row>
    <row r="106" spans="1:8" s="63" customFormat="1" ht="15" customHeight="1" thickBot="1" x14ac:dyDescent="0.35">
      <c r="A106" s="94" t="str">
        <f>A104</f>
        <v>05011750 - L'Arce à BESSAC</v>
      </c>
      <c r="B106" s="60"/>
      <c r="C106" s="61" t="s">
        <v>349</v>
      </c>
      <c r="D106" s="62"/>
      <c r="E106" s="60"/>
      <c r="F106" s="60">
        <f>MAX(F100:F105)</f>
        <v>1250</v>
      </c>
      <c r="G106" s="60">
        <f t="shared" ref="G106:H106" si="21">MAX(G100:G105)</f>
        <v>0</v>
      </c>
      <c r="H106" s="60">
        <f t="shared" si="21"/>
        <v>800</v>
      </c>
    </row>
    <row r="107" spans="1:8" ht="15" customHeight="1" x14ac:dyDescent="0.3">
      <c r="A107" s="81" t="s">
        <v>306</v>
      </c>
      <c r="B107" s="46">
        <v>3</v>
      </c>
      <c r="C107" s="47">
        <v>44277</v>
      </c>
      <c r="D107" s="48">
        <v>0.57916666666666672</v>
      </c>
      <c r="E107" s="46" t="s">
        <v>241</v>
      </c>
      <c r="F107" s="46">
        <v>120</v>
      </c>
      <c r="G107" s="46" t="s">
        <v>241</v>
      </c>
      <c r="H107" s="46">
        <v>120</v>
      </c>
    </row>
    <row r="108" spans="1:8" ht="15" customHeight="1" x14ac:dyDescent="0.3">
      <c r="A108" s="81" t="s">
        <v>306</v>
      </c>
      <c r="B108" s="46">
        <v>3</v>
      </c>
      <c r="C108" s="47">
        <v>44333</v>
      </c>
      <c r="D108" s="48">
        <v>0.55833333333333335</v>
      </c>
      <c r="E108" s="46" t="s">
        <v>246</v>
      </c>
      <c r="F108" s="46">
        <v>160</v>
      </c>
      <c r="G108" s="46" t="s">
        <v>282</v>
      </c>
      <c r="H108" s="46">
        <v>260</v>
      </c>
    </row>
    <row r="109" spans="1:8" ht="15" customHeight="1" x14ac:dyDescent="0.3">
      <c r="A109" s="81" t="s">
        <v>306</v>
      </c>
      <c r="B109" s="46">
        <v>3</v>
      </c>
      <c r="C109" s="47">
        <v>44368</v>
      </c>
      <c r="D109" s="48">
        <v>0.4381944444444445</v>
      </c>
      <c r="E109" s="46" t="s">
        <v>256</v>
      </c>
      <c r="F109" s="46">
        <v>670</v>
      </c>
      <c r="G109" s="46" t="s">
        <v>280</v>
      </c>
      <c r="H109" s="46">
        <v>510</v>
      </c>
    </row>
    <row r="110" spans="1:8" ht="15" customHeight="1" x14ac:dyDescent="0.3">
      <c r="A110" s="81" t="s">
        <v>306</v>
      </c>
      <c r="B110" s="46">
        <v>3</v>
      </c>
      <c r="C110" s="47">
        <v>44403</v>
      </c>
      <c r="D110" s="48">
        <v>0.55208333333333337</v>
      </c>
      <c r="E110" s="46" t="s">
        <v>236</v>
      </c>
      <c r="F110" s="46">
        <v>210</v>
      </c>
      <c r="G110" s="46" t="s">
        <v>275</v>
      </c>
      <c r="H110" s="46">
        <v>250</v>
      </c>
    </row>
    <row r="111" spans="1:8" ht="15" customHeight="1" x14ac:dyDescent="0.3">
      <c r="A111" s="81" t="s">
        <v>306</v>
      </c>
      <c r="B111" s="46">
        <v>3</v>
      </c>
      <c r="C111" s="47">
        <v>44459</v>
      </c>
      <c r="D111" s="48">
        <v>0.52777777777777779</v>
      </c>
      <c r="E111" s="46" t="s">
        <v>410</v>
      </c>
      <c r="F111" s="46">
        <v>5600</v>
      </c>
      <c r="G111" s="46" t="s">
        <v>272</v>
      </c>
      <c r="H111" s="46">
        <v>2500</v>
      </c>
    </row>
    <row r="112" spans="1:8" ht="15" customHeight="1" x14ac:dyDescent="0.3">
      <c r="A112" s="81" t="s">
        <v>306</v>
      </c>
      <c r="B112" s="46">
        <v>3</v>
      </c>
      <c r="C112" s="47">
        <v>44522</v>
      </c>
      <c r="D112" s="48">
        <v>0.6020833333333333</v>
      </c>
      <c r="E112" s="46" t="s">
        <v>241</v>
      </c>
      <c r="F112" s="46">
        <v>120</v>
      </c>
      <c r="G112" s="46" t="s">
        <v>239</v>
      </c>
      <c r="H112" s="46">
        <v>40</v>
      </c>
    </row>
    <row r="113" spans="1:8" s="63" customFormat="1" ht="15" customHeight="1" thickBot="1" x14ac:dyDescent="0.35">
      <c r="A113" s="94" t="str">
        <f>A112</f>
        <v>05013150 - Le Tourtrat au niveau de Reparsac</v>
      </c>
      <c r="B113" s="60"/>
      <c r="C113" s="61" t="s">
        <v>349</v>
      </c>
      <c r="D113" s="62"/>
      <c r="E113" s="60"/>
      <c r="F113" s="60">
        <f>MAX(F107:F112)</f>
        <v>5600</v>
      </c>
      <c r="G113" s="60">
        <f t="shared" ref="G113" si="22">MAX(G107:G112)</f>
        <v>0</v>
      </c>
      <c r="H113" s="60">
        <f>MAX(H107:H112)</f>
        <v>2500</v>
      </c>
    </row>
    <row r="114" spans="1:8" ht="15" customHeight="1" x14ac:dyDescent="0.3">
      <c r="A114" s="81" t="s">
        <v>411</v>
      </c>
      <c r="B114" s="46">
        <v>1</v>
      </c>
      <c r="C114" s="47">
        <v>44278</v>
      </c>
      <c r="D114" s="48">
        <v>0.59930555555555554</v>
      </c>
      <c r="E114" s="46" t="s">
        <v>253</v>
      </c>
      <c r="F114" s="46">
        <v>520</v>
      </c>
      <c r="G114" s="46" t="s">
        <v>238</v>
      </c>
      <c r="H114" s="46">
        <v>80</v>
      </c>
    </row>
    <row r="115" spans="1:8" ht="15" customHeight="1" x14ac:dyDescent="0.3">
      <c r="A115" s="81" t="s">
        <v>411</v>
      </c>
      <c r="B115" s="46">
        <v>1</v>
      </c>
      <c r="C115" s="47">
        <v>44334</v>
      </c>
      <c r="D115" s="48">
        <v>0.72916666666666663</v>
      </c>
      <c r="E115" s="46" t="s">
        <v>404</v>
      </c>
      <c r="F115" s="46">
        <v>1080</v>
      </c>
      <c r="G115" s="46" t="s">
        <v>274</v>
      </c>
      <c r="H115" s="46">
        <v>570</v>
      </c>
    </row>
    <row r="116" spans="1:8" ht="15" customHeight="1" x14ac:dyDescent="0.3">
      <c r="A116" s="81" t="s">
        <v>411</v>
      </c>
      <c r="B116" s="46">
        <v>1</v>
      </c>
      <c r="C116" s="47">
        <v>44369</v>
      </c>
      <c r="D116" s="48">
        <v>0.71875</v>
      </c>
      <c r="E116" s="46" t="s">
        <v>265</v>
      </c>
      <c r="F116" s="46">
        <v>1600</v>
      </c>
      <c r="G116" s="46" t="s">
        <v>261</v>
      </c>
      <c r="H116" s="46">
        <v>1230</v>
      </c>
    </row>
    <row r="117" spans="1:8" ht="15" customHeight="1" x14ac:dyDescent="0.3">
      <c r="A117" s="81" t="s">
        <v>411</v>
      </c>
      <c r="B117" s="46">
        <v>1</v>
      </c>
      <c r="C117" s="47">
        <v>44403</v>
      </c>
      <c r="D117" s="48">
        <v>0.60138888888888886</v>
      </c>
      <c r="E117" s="46" t="s">
        <v>304</v>
      </c>
      <c r="F117" s="46">
        <v>750</v>
      </c>
      <c r="G117" s="46" t="s">
        <v>252</v>
      </c>
      <c r="H117" s="46">
        <v>450</v>
      </c>
    </row>
    <row r="118" spans="1:8" ht="15" customHeight="1" x14ac:dyDescent="0.3">
      <c r="A118" s="81" t="s">
        <v>411</v>
      </c>
      <c r="B118" s="46">
        <v>1</v>
      </c>
      <c r="C118" s="47">
        <v>44460</v>
      </c>
      <c r="D118" s="48">
        <v>0.58472222222222225</v>
      </c>
      <c r="E118" s="46" t="s">
        <v>249</v>
      </c>
      <c r="F118" s="46">
        <v>1200</v>
      </c>
      <c r="G118" s="46" t="s">
        <v>258</v>
      </c>
      <c r="H118" s="46">
        <v>710</v>
      </c>
    </row>
    <row r="119" spans="1:8" ht="15" customHeight="1" x14ac:dyDescent="0.3">
      <c r="A119" s="81" t="s">
        <v>411</v>
      </c>
      <c r="B119" s="46">
        <v>1</v>
      </c>
      <c r="C119" s="47">
        <v>44522</v>
      </c>
      <c r="D119" s="48">
        <v>0.58680555555555558</v>
      </c>
      <c r="E119" s="46" t="s">
        <v>302</v>
      </c>
      <c r="F119" s="46">
        <v>460</v>
      </c>
      <c r="G119" s="46" t="s">
        <v>237</v>
      </c>
      <c r="H119" s="46" t="s">
        <v>348</v>
      </c>
    </row>
    <row r="120" spans="1:8" s="63" customFormat="1" ht="15" customHeight="1" thickBot="1" x14ac:dyDescent="0.35">
      <c r="A120" s="94" t="str">
        <f>A119</f>
        <v>05013210 - ri de Gensac - Gensac la Pallue (050GENSA)</v>
      </c>
      <c r="B120" s="60"/>
      <c r="C120" s="61" t="s">
        <v>349</v>
      </c>
      <c r="D120" s="62"/>
      <c r="E120" s="60"/>
      <c r="F120" s="60">
        <f>MAX(F114:F119)</f>
        <v>1600</v>
      </c>
      <c r="G120" s="60">
        <f t="shared" ref="G120" si="23">MAX(G114:G119)</f>
        <v>0</v>
      </c>
      <c r="H120" s="60">
        <f>MAX(H114:H119)</f>
        <v>1230</v>
      </c>
    </row>
    <row r="121" spans="1:8" s="67" customFormat="1" ht="15" customHeight="1" x14ac:dyDescent="0.3">
      <c r="A121" s="81" t="s">
        <v>309</v>
      </c>
      <c r="B121" s="46">
        <v>1</v>
      </c>
      <c r="C121" s="47">
        <v>44278</v>
      </c>
      <c r="D121" s="48">
        <v>0.62777777777777777</v>
      </c>
      <c r="E121" s="46" t="s">
        <v>237</v>
      </c>
      <c r="F121" s="66" t="s">
        <v>348</v>
      </c>
      <c r="G121" s="46" t="s">
        <v>282</v>
      </c>
      <c r="H121" s="66">
        <v>260</v>
      </c>
    </row>
    <row r="122" spans="1:8" s="67" customFormat="1" ht="15" customHeight="1" x14ac:dyDescent="0.3">
      <c r="A122" s="81" t="s">
        <v>309</v>
      </c>
      <c r="B122" s="46">
        <v>1</v>
      </c>
      <c r="C122" s="47">
        <v>44334</v>
      </c>
      <c r="D122" s="48">
        <v>0.75555555555555554</v>
      </c>
      <c r="E122" s="46" t="s">
        <v>305</v>
      </c>
      <c r="F122" s="66">
        <v>690</v>
      </c>
      <c r="G122" s="46" t="s">
        <v>298</v>
      </c>
      <c r="H122" s="66">
        <v>1120</v>
      </c>
    </row>
    <row r="123" spans="1:8" s="67" customFormat="1" ht="15" customHeight="1" x14ac:dyDescent="0.3">
      <c r="A123" s="81" t="s">
        <v>309</v>
      </c>
      <c r="B123" s="46">
        <v>1</v>
      </c>
      <c r="C123" s="47">
        <v>44369</v>
      </c>
      <c r="D123" s="48">
        <v>0.74305555555555547</v>
      </c>
      <c r="E123" s="46" t="s">
        <v>284</v>
      </c>
      <c r="F123" s="66">
        <v>860</v>
      </c>
      <c r="G123" s="46" t="s">
        <v>412</v>
      </c>
      <c r="H123" s="66">
        <v>2100</v>
      </c>
    </row>
    <row r="124" spans="1:8" s="67" customFormat="1" ht="15" customHeight="1" x14ac:dyDescent="0.3">
      <c r="A124" s="81" t="s">
        <v>309</v>
      </c>
      <c r="B124" s="46">
        <v>1</v>
      </c>
      <c r="C124" s="47">
        <v>44403</v>
      </c>
      <c r="D124" s="48">
        <v>0.62847222222222221</v>
      </c>
      <c r="E124" s="46" t="s">
        <v>247</v>
      </c>
      <c r="F124" s="66">
        <v>1410</v>
      </c>
      <c r="G124" s="46" t="s">
        <v>254</v>
      </c>
      <c r="H124" s="66">
        <v>580</v>
      </c>
    </row>
    <row r="125" spans="1:8" s="67" customFormat="1" ht="15" customHeight="1" x14ac:dyDescent="0.3">
      <c r="A125" s="81" t="s">
        <v>309</v>
      </c>
      <c r="B125" s="46">
        <v>1</v>
      </c>
      <c r="C125" s="47">
        <v>44460</v>
      </c>
      <c r="D125" s="48">
        <v>0.60833333333333328</v>
      </c>
      <c r="E125" s="46" t="s">
        <v>325</v>
      </c>
      <c r="F125" s="66">
        <v>1660</v>
      </c>
      <c r="G125" s="46" t="s">
        <v>413</v>
      </c>
      <c r="H125" s="66">
        <v>2370</v>
      </c>
    </row>
    <row r="126" spans="1:8" s="67" customFormat="1" ht="15" customHeight="1" x14ac:dyDescent="0.3">
      <c r="A126" s="81" t="s">
        <v>309</v>
      </c>
      <c r="B126" s="46">
        <v>1</v>
      </c>
      <c r="C126" s="47">
        <v>44522</v>
      </c>
      <c r="D126" s="48">
        <v>0.61944444444444446</v>
      </c>
      <c r="E126" s="46" t="s">
        <v>257</v>
      </c>
      <c r="F126" s="66">
        <v>530</v>
      </c>
      <c r="G126" s="46" t="s">
        <v>245</v>
      </c>
      <c r="H126" s="66">
        <v>360</v>
      </c>
    </row>
    <row r="127" spans="1:8" s="63" customFormat="1" ht="15" customHeight="1" thickBot="1" x14ac:dyDescent="0.35">
      <c r="A127" s="94" t="str">
        <f>A126</f>
        <v>05013875 - ruisseau de Saint-Pierre - Châteauneuf-sur-Charente (050STPIE)</v>
      </c>
      <c r="B127" s="60"/>
      <c r="C127" s="61" t="s">
        <v>349</v>
      </c>
      <c r="D127" s="62"/>
      <c r="E127" s="60"/>
      <c r="F127" s="60">
        <f>MAX(F121:F126)</f>
        <v>1660</v>
      </c>
      <c r="G127" s="60">
        <f t="shared" ref="G127" si="24">MAX(G121:G126)</f>
        <v>0</v>
      </c>
      <c r="H127" s="60">
        <f>MAX(H121:H126)</f>
        <v>2370</v>
      </c>
    </row>
    <row r="128" spans="1:8" ht="15" customHeight="1" x14ac:dyDescent="0.3">
      <c r="A128" s="81" t="s">
        <v>312</v>
      </c>
      <c r="B128" s="46">
        <v>1</v>
      </c>
      <c r="C128" s="47">
        <v>44280</v>
      </c>
      <c r="D128" s="48">
        <v>0.42777777777777781</v>
      </c>
      <c r="E128" s="46" t="s">
        <v>302</v>
      </c>
      <c r="F128" s="46">
        <v>460</v>
      </c>
      <c r="G128" s="46" t="s">
        <v>339</v>
      </c>
      <c r="H128" s="46">
        <v>1010</v>
      </c>
    </row>
    <row r="129" spans="1:8" ht="15" customHeight="1" x14ac:dyDescent="0.3">
      <c r="A129" s="81" t="s">
        <v>312</v>
      </c>
      <c r="B129" s="46">
        <v>1</v>
      </c>
      <c r="C129" s="47">
        <v>44336</v>
      </c>
      <c r="D129" s="48">
        <v>0.42083333333333334</v>
      </c>
      <c r="E129" s="46" t="s">
        <v>287</v>
      </c>
      <c r="F129" s="46">
        <v>400</v>
      </c>
      <c r="G129" s="46" t="s">
        <v>414</v>
      </c>
      <c r="H129" s="46">
        <v>1280</v>
      </c>
    </row>
    <row r="130" spans="1:8" ht="15" customHeight="1" x14ac:dyDescent="0.3">
      <c r="A130" s="81" t="s">
        <v>312</v>
      </c>
      <c r="B130" s="46">
        <v>1</v>
      </c>
      <c r="C130" s="47">
        <v>44371</v>
      </c>
      <c r="D130" s="48">
        <v>0.41597222222222219</v>
      </c>
      <c r="E130" s="46" t="s">
        <v>409</v>
      </c>
      <c r="F130" s="46">
        <v>1350</v>
      </c>
      <c r="G130" s="46" t="s">
        <v>255</v>
      </c>
      <c r="H130" s="46">
        <v>650</v>
      </c>
    </row>
    <row r="131" spans="1:8" ht="15" customHeight="1" x14ac:dyDescent="0.3">
      <c r="A131" s="81" t="s">
        <v>312</v>
      </c>
      <c r="B131" s="46">
        <v>1</v>
      </c>
      <c r="C131" s="47">
        <v>44406</v>
      </c>
      <c r="D131" s="48">
        <v>0.40208333333333335</v>
      </c>
      <c r="E131" s="46" t="s">
        <v>288</v>
      </c>
      <c r="F131" s="46">
        <v>840</v>
      </c>
      <c r="G131" s="46" t="s">
        <v>277</v>
      </c>
      <c r="H131" s="46">
        <v>1250</v>
      </c>
    </row>
    <row r="132" spans="1:8" ht="15" customHeight="1" x14ac:dyDescent="0.3">
      <c r="A132" s="81" t="s">
        <v>312</v>
      </c>
      <c r="B132" s="46">
        <v>1</v>
      </c>
      <c r="C132" s="47">
        <v>44462</v>
      </c>
      <c r="D132" s="48">
        <v>0.40347222222222223</v>
      </c>
      <c r="E132" s="46" t="s">
        <v>278</v>
      </c>
      <c r="F132" s="46">
        <v>740</v>
      </c>
      <c r="G132" s="46" t="s">
        <v>315</v>
      </c>
      <c r="H132" s="46">
        <v>760</v>
      </c>
    </row>
    <row r="133" spans="1:8" ht="15" customHeight="1" x14ac:dyDescent="0.3">
      <c r="A133" s="81" t="s">
        <v>312</v>
      </c>
      <c r="B133" s="46">
        <v>1</v>
      </c>
      <c r="C133" s="47">
        <v>44525</v>
      </c>
      <c r="D133" s="48">
        <v>0.40486111111111112</v>
      </c>
      <c r="E133" s="46" t="s">
        <v>302</v>
      </c>
      <c r="F133" s="46">
        <v>460</v>
      </c>
      <c r="G133" s="46" t="s">
        <v>265</v>
      </c>
      <c r="H133" s="46">
        <v>1600</v>
      </c>
    </row>
    <row r="134" spans="1:8" s="63" customFormat="1" ht="15" customHeight="1" thickBot="1" x14ac:dyDescent="0.35">
      <c r="A134" s="94" t="str">
        <f>A133</f>
        <v>05013880 - Vélude - Mosnac</v>
      </c>
      <c r="B134" s="60"/>
      <c r="C134" s="61" t="s">
        <v>349</v>
      </c>
      <c r="D134" s="62"/>
      <c r="E134" s="60"/>
      <c r="F134" s="60">
        <f>MAX(F128:F133)</f>
        <v>1350</v>
      </c>
      <c r="G134" s="60">
        <f t="shared" ref="G134" si="25">MAX(G128:G133)</f>
        <v>0</v>
      </c>
      <c r="H134" s="60">
        <f>MAX(H128:H133)</f>
        <v>1600</v>
      </c>
    </row>
    <row r="135" spans="1:8" ht="15" customHeight="1" x14ac:dyDescent="0.3">
      <c r="A135" s="81" t="s">
        <v>317</v>
      </c>
      <c r="B135" s="46">
        <v>1</v>
      </c>
      <c r="C135" s="47">
        <v>44280</v>
      </c>
      <c r="D135" s="48">
        <v>0.44027777777777777</v>
      </c>
      <c r="E135" s="46" t="s">
        <v>244</v>
      </c>
      <c r="F135" s="46">
        <v>300</v>
      </c>
      <c r="G135" s="46" t="s">
        <v>276</v>
      </c>
      <c r="H135" s="46">
        <v>200</v>
      </c>
    </row>
    <row r="136" spans="1:8" ht="15" customHeight="1" x14ac:dyDescent="0.3">
      <c r="A136" s="81" t="s">
        <v>317</v>
      </c>
      <c r="B136" s="46">
        <v>1</v>
      </c>
      <c r="C136" s="47">
        <v>44336</v>
      </c>
      <c r="D136" s="48">
        <v>0.43472222222222223</v>
      </c>
      <c r="E136" s="46" t="s">
        <v>240</v>
      </c>
      <c r="F136" s="46">
        <v>390</v>
      </c>
      <c r="G136" s="46" t="s">
        <v>241</v>
      </c>
      <c r="H136" s="46">
        <v>120</v>
      </c>
    </row>
    <row r="137" spans="1:8" ht="15" customHeight="1" x14ac:dyDescent="0.3">
      <c r="A137" s="81" t="s">
        <v>317</v>
      </c>
      <c r="B137" s="46">
        <v>1</v>
      </c>
      <c r="C137" s="47">
        <v>44371</v>
      </c>
      <c r="D137" s="48">
        <v>0.4284722222222222</v>
      </c>
      <c r="E137" s="46" t="s">
        <v>415</v>
      </c>
      <c r="F137" s="46">
        <v>2660</v>
      </c>
      <c r="G137" s="46" t="s">
        <v>295</v>
      </c>
      <c r="H137" s="46">
        <v>800</v>
      </c>
    </row>
    <row r="138" spans="1:8" ht="15" customHeight="1" x14ac:dyDescent="0.3">
      <c r="A138" s="81" t="s">
        <v>317</v>
      </c>
      <c r="B138" s="46">
        <v>1</v>
      </c>
      <c r="C138" s="47">
        <v>44406</v>
      </c>
      <c r="D138" s="48">
        <v>0.41944444444444445</v>
      </c>
      <c r="E138" s="46" t="s">
        <v>249</v>
      </c>
      <c r="F138" s="46">
        <v>1200</v>
      </c>
      <c r="G138" s="46" t="s">
        <v>416</v>
      </c>
      <c r="H138" s="46">
        <v>440</v>
      </c>
    </row>
    <row r="139" spans="1:8" ht="15" customHeight="1" x14ac:dyDescent="0.3">
      <c r="A139" s="81" t="s">
        <v>317</v>
      </c>
      <c r="B139" s="46">
        <v>1</v>
      </c>
      <c r="C139" s="47">
        <v>44462</v>
      </c>
      <c r="D139" s="48">
        <v>0.41736111111111113</v>
      </c>
      <c r="E139" s="46" t="s">
        <v>345</v>
      </c>
      <c r="F139" s="46">
        <v>830</v>
      </c>
      <c r="G139" s="46" t="s">
        <v>253</v>
      </c>
      <c r="H139" s="46">
        <v>520</v>
      </c>
    </row>
    <row r="140" spans="1:8" ht="15" customHeight="1" x14ac:dyDescent="0.3">
      <c r="A140" s="81" t="s">
        <v>317</v>
      </c>
      <c r="B140" s="46">
        <v>1</v>
      </c>
      <c r="C140" s="47">
        <v>44525</v>
      </c>
      <c r="D140" s="48">
        <v>0.41944444444444445</v>
      </c>
      <c r="E140" s="46" t="s">
        <v>328</v>
      </c>
      <c r="F140" s="46">
        <v>2900</v>
      </c>
      <c r="G140" s="46" t="s">
        <v>265</v>
      </c>
      <c r="H140" s="46">
        <v>1600</v>
      </c>
    </row>
    <row r="141" spans="1:8" s="63" customFormat="1" ht="15" customHeight="1" thickBot="1" x14ac:dyDescent="0.35">
      <c r="A141" s="94" t="str">
        <f>A140</f>
        <v>05014195 - Boëme - Nersac (aval LGV)</v>
      </c>
      <c r="B141" s="60"/>
      <c r="C141" s="61" t="s">
        <v>349</v>
      </c>
      <c r="D141" s="62"/>
      <c r="E141" s="60"/>
      <c r="F141" s="60">
        <f>MAX(F135:F140)</f>
        <v>2900</v>
      </c>
      <c r="G141" s="60">
        <f t="shared" ref="G141" si="26">MAX(G135:G140)</f>
        <v>0</v>
      </c>
      <c r="H141" s="60">
        <f>MAX(H135:H140)</f>
        <v>1600</v>
      </c>
    </row>
    <row r="142" spans="1:8" ht="15" customHeight="1" x14ac:dyDescent="0.3">
      <c r="A142" s="81" t="s">
        <v>319</v>
      </c>
      <c r="B142" s="46">
        <v>1</v>
      </c>
      <c r="C142" s="47">
        <v>44280</v>
      </c>
      <c r="D142" s="48">
        <v>0.4694444444444445</v>
      </c>
      <c r="E142" s="46" t="s">
        <v>287</v>
      </c>
      <c r="F142" s="46">
        <v>400</v>
      </c>
      <c r="G142" s="46" t="s">
        <v>239</v>
      </c>
      <c r="H142" s="46">
        <v>40</v>
      </c>
    </row>
    <row r="143" spans="1:8" ht="15" customHeight="1" x14ac:dyDescent="0.3">
      <c r="A143" s="81" t="s">
        <v>319</v>
      </c>
      <c r="B143" s="46">
        <v>1</v>
      </c>
      <c r="C143" s="47">
        <v>44336</v>
      </c>
      <c r="D143" s="48">
        <v>0.47083333333333338</v>
      </c>
      <c r="E143" s="46" t="s">
        <v>290</v>
      </c>
      <c r="F143" s="46">
        <v>470</v>
      </c>
      <c r="G143" s="46" t="s">
        <v>246</v>
      </c>
      <c r="H143" s="46">
        <v>160</v>
      </c>
    </row>
    <row r="144" spans="1:8" ht="15" customHeight="1" x14ac:dyDescent="0.3">
      <c r="A144" s="81" t="s">
        <v>319</v>
      </c>
      <c r="B144" s="46">
        <v>1</v>
      </c>
      <c r="C144" s="47">
        <v>44371</v>
      </c>
      <c r="D144" s="48">
        <v>0.45833333333333331</v>
      </c>
      <c r="E144" s="46" t="s">
        <v>294</v>
      </c>
      <c r="F144" s="46">
        <v>640</v>
      </c>
      <c r="G144" s="46" t="s">
        <v>313</v>
      </c>
      <c r="H144" s="46">
        <v>600</v>
      </c>
    </row>
    <row r="145" spans="1:8" ht="15" customHeight="1" x14ac:dyDescent="0.3">
      <c r="A145" s="81" t="s">
        <v>319</v>
      </c>
      <c r="B145" s="46">
        <v>1</v>
      </c>
      <c r="C145" s="47">
        <v>44406</v>
      </c>
      <c r="D145" s="48">
        <v>0.4465277777777778</v>
      </c>
      <c r="E145" s="46" t="s">
        <v>288</v>
      </c>
      <c r="F145" s="46">
        <v>840</v>
      </c>
      <c r="G145" s="46" t="s">
        <v>288</v>
      </c>
      <c r="H145" s="46">
        <v>840</v>
      </c>
    </row>
    <row r="146" spans="1:8" ht="15" customHeight="1" x14ac:dyDescent="0.3">
      <c r="A146" s="81" t="s">
        <v>319</v>
      </c>
      <c r="B146" s="46">
        <v>1</v>
      </c>
      <c r="C146" s="47">
        <v>44462</v>
      </c>
      <c r="D146" s="48">
        <v>0.44166666666666665</v>
      </c>
      <c r="E146" s="46" t="s">
        <v>260</v>
      </c>
      <c r="F146" s="46">
        <v>1090</v>
      </c>
      <c r="G146" s="46" t="s">
        <v>249</v>
      </c>
      <c r="H146" s="46">
        <v>1200</v>
      </c>
    </row>
    <row r="147" spans="1:8" ht="15" customHeight="1" x14ac:dyDescent="0.3">
      <c r="A147" s="81" t="s">
        <v>319</v>
      </c>
      <c r="B147" s="46">
        <v>1</v>
      </c>
      <c r="C147" s="47">
        <v>44525</v>
      </c>
      <c r="D147" s="48">
        <v>0.44375000000000003</v>
      </c>
      <c r="E147" s="46" t="s">
        <v>302</v>
      </c>
      <c r="F147" s="46">
        <v>460</v>
      </c>
      <c r="G147" s="46" t="s">
        <v>417</v>
      </c>
      <c r="H147" s="46">
        <v>11200</v>
      </c>
    </row>
    <row r="148" spans="1:8" s="63" customFormat="1" ht="15" customHeight="1" thickBot="1" x14ac:dyDescent="0.35">
      <c r="A148" s="94" t="str">
        <f>A147</f>
        <v>05014250 - Boëme - Voulgezac</v>
      </c>
      <c r="B148" s="60"/>
      <c r="C148" s="61" t="s">
        <v>349</v>
      </c>
      <c r="D148" s="62"/>
      <c r="E148" s="60"/>
      <c r="F148" s="60">
        <f>MAX(F142:F147)</f>
        <v>1090</v>
      </c>
      <c r="G148" s="60">
        <f t="shared" ref="G148" si="27">MAX(G142:G147)</f>
        <v>0</v>
      </c>
      <c r="H148" s="60">
        <f>MAX(H142:H147)</f>
        <v>11200</v>
      </c>
    </row>
    <row r="149" spans="1:8" ht="15" customHeight="1" x14ac:dyDescent="0.3">
      <c r="A149" s="81" t="s">
        <v>321</v>
      </c>
      <c r="B149" s="46">
        <v>1</v>
      </c>
      <c r="C149" s="47">
        <v>44280</v>
      </c>
      <c r="D149" s="48">
        <v>0.37777777777777777</v>
      </c>
      <c r="E149" s="46" t="s">
        <v>244</v>
      </c>
      <c r="F149" s="46">
        <v>300</v>
      </c>
      <c r="G149" s="46" t="s">
        <v>241</v>
      </c>
      <c r="H149" s="46">
        <v>120</v>
      </c>
    </row>
    <row r="150" spans="1:8" ht="15" customHeight="1" x14ac:dyDescent="0.3">
      <c r="A150" s="81" t="s">
        <v>321</v>
      </c>
      <c r="B150" s="46">
        <v>1</v>
      </c>
      <c r="C150" s="47">
        <v>44336</v>
      </c>
      <c r="D150" s="48">
        <v>0.3659722222222222</v>
      </c>
      <c r="E150" s="46" t="s">
        <v>239</v>
      </c>
      <c r="F150" s="46">
        <v>40</v>
      </c>
      <c r="G150" s="46" t="s">
        <v>282</v>
      </c>
      <c r="H150" s="46">
        <v>260</v>
      </c>
    </row>
    <row r="151" spans="1:8" ht="15" customHeight="1" x14ac:dyDescent="0.3">
      <c r="A151" s="81" t="s">
        <v>321</v>
      </c>
      <c r="B151" s="46">
        <v>1</v>
      </c>
      <c r="C151" s="47">
        <v>44371</v>
      </c>
      <c r="D151" s="48">
        <v>0.3611111111111111</v>
      </c>
      <c r="E151" s="46" t="s">
        <v>259</v>
      </c>
      <c r="F151" s="46">
        <v>720</v>
      </c>
      <c r="G151" s="46" t="s">
        <v>245</v>
      </c>
      <c r="H151" s="46">
        <v>360</v>
      </c>
    </row>
    <row r="152" spans="1:8" ht="15" customHeight="1" x14ac:dyDescent="0.3">
      <c r="A152" s="81" t="s">
        <v>321</v>
      </c>
      <c r="B152" s="46">
        <v>1</v>
      </c>
      <c r="C152" s="47">
        <v>44406</v>
      </c>
      <c r="D152" s="48">
        <v>0.35625000000000001</v>
      </c>
      <c r="E152" s="46" t="s">
        <v>280</v>
      </c>
      <c r="F152" s="46">
        <v>510</v>
      </c>
      <c r="G152" s="46" t="s">
        <v>246</v>
      </c>
      <c r="H152" s="46">
        <v>160</v>
      </c>
    </row>
    <row r="153" spans="1:8" ht="15" customHeight="1" x14ac:dyDescent="0.3">
      <c r="A153" s="81" t="s">
        <v>321</v>
      </c>
      <c r="B153" s="46">
        <v>1</v>
      </c>
      <c r="C153" s="47">
        <v>44462</v>
      </c>
      <c r="D153" s="48">
        <v>0.35694444444444445</v>
      </c>
      <c r="E153" s="46" t="s">
        <v>244</v>
      </c>
      <c r="F153" s="46">
        <v>300</v>
      </c>
      <c r="G153" s="46" t="s">
        <v>261</v>
      </c>
      <c r="H153" s="46">
        <v>1230</v>
      </c>
    </row>
    <row r="154" spans="1:8" ht="15" customHeight="1" x14ac:dyDescent="0.3">
      <c r="A154" s="81" t="s">
        <v>321</v>
      </c>
      <c r="B154" s="46">
        <v>1</v>
      </c>
      <c r="C154" s="47">
        <v>44525</v>
      </c>
      <c r="D154" s="48">
        <v>0.36041666666666666</v>
      </c>
      <c r="E154" s="46" t="s">
        <v>246</v>
      </c>
      <c r="F154" s="46">
        <v>160</v>
      </c>
      <c r="G154" s="46" t="s">
        <v>238</v>
      </c>
      <c r="H154" s="46">
        <v>80</v>
      </c>
    </row>
    <row r="155" spans="1:8" s="63" customFormat="1" ht="15" customHeight="1" thickBot="1" x14ac:dyDescent="0.35">
      <c r="A155" s="94" t="str">
        <f>A154</f>
        <v>05015055 - Nouère - les Chênasses (05NOUERE)</v>
      </c>
      <c r="B155" s="60"/>
      <c r="C155" s="61" t="s">
        <v>349</v>
      </c>
      <c r="D155" s="62"/>
      <c r="E155" s="60"/>
      <c r="F155" s="60">
        <f>MAX(F149:F154)</f>
        <v>720</v>
      </c>
      <c r="G155" s="60">
        <f t="shared" ref="G155" si="28">MAX(G149:G154)</f>
        <v>0</v>
      </c>
      <c r="H155" s="60">
        <f>MAX(H149:H154)</f>
        <v>1230</v>
      </c>
    </row>
    <row r="156" spans="1:8" ht="15" customHeight="1" x14ac:dyDescent="0.3">
      <c r="A156" s="81" t="s">
        <v>323</v>
      </c>
      <c r="B156" s="46">
        <v>1</v>
      </c>
      <c r="C156" s="47">
        <v>44280</v>
      </c>
      <c r="D156" s="48">
        <v>0.63611111111111118</v>
      </c>
      <c r="E156" s="46" t="s">
        <v>418</v>
      </c>
      <c r="F156" s="46">
        <v>8200</v>
      </c>
      <c r="G156" s="46" t="s">
        <v>272</v>
      </c>
      <c r="H156" s="46">
        <v>2500</v>
      </c>
    </row>
    <row r="157" spans="1:8" ht="15" customHeight="1" x14ac:dyDescent="0.3">
      <c r="A157" s="81" t="s">
        <v>323</v>
      </c>
      <c r="B157" s="46">
        <v>1</v>
      </c>
      <c r="C157" s="47">
        <v>44336</v>
      </c>
      <c r="D157" s="48">
        <v>0.63958333333333328</v>
      </c>
      <c r="E157" s="46" t="s">
        <v>419</v>
      </c>
      <c r="F157" s="46">
        <v>15200</v>
      </c>
      <c r="G157" s="46" t="s">
        <v>271</v>
      </c>
      <c r="H157" s="46">
        <v>6900</v>
      </c>
    </row>
    <row r="158" spans="1:8" ht="15" customHeight="1" x14ac:dyDescent="0.3">
      <c r="A158" s="81" t="s">
        <v>323</v>
      </c>
      <c r="B158" s="46">
        <v>1</v>
      </c>
      <c r="C158" s="47">
        <v>44371</v>
      </c>
      <c r="D158" s="48">
        <v>0.63124999999999998</v>
      </c>
      <c r="E158" s="46" t="s">
        <v>406</v>
      </c>
      <c r="F158" s="46">
        <v>2080</v>
      </c>
      <c r="G158" s="46" t="s">
        <v>266</v>
      </c>
      <c r="H158" s="46">
        <v>3400</v>
      </c>
    </row>
    <row r="159" spans="1:8" ht="15" customHeight="1" x14ac:dyDescent="0.3">
      <c r="A159" s="81" t="s">
        <v>323</v>
      </c>
      <c r="B159" s="46">
        <v>1</v>
      </c>
      <c r="C159" s="47">
        <v>44406</v>
      </c>
      <c r="D159" s="48">
        <v>0.60833333333333328</v>
      </c>
      <c r="E159" s="46" t="s">
        <v>310</v>
      </c>
      <c r="F159" s="46">
        <v>4600</v>
      </c>
      <c r="G159" s="46" t="s">
        <v>302</v>
      </c>
      <c r="H159" s="46">
        <v>460</v>
      </c>
    </row>
    <row r="160" spans="1:8" ht="15" customHeight="1" x14ac:dyDescent="0.3">
      <c r="A160" s="81" t="s">
        <v>323</v>
      </c>
      <c r="B160" s="46">
        <v>1</v>
      </c>
      <c r="C160" s="47">
        <v>44462</v>
      </c>
      <c r="D160" s="48">
        <v>0.62152777777777779</v>
      </c>
      <c r="E160" s="46" t="s">
        <v>248</v>
      </c>
      <c r="F160" s="46">
        <v>2000</v>
      </c>
      <c r="G160" s="46" t="s">
        <v>248</v>
      </c>
      <c r="H160" s="46">
        <v>2000</v>
      </c>
    </row>
    <row r="161" spans="1:8" ht="15" customHeight="1" x14ac:dyDescent="0.3">
      <c r="A161" s="81" t="s">
        <v>323</v>
      </c>
      <c r="B161" s="46">
        <v>1</v>
      </c>
      <c r="C161" s="47">
        <v>44525</v>
      </c>
      <c r="D161" s="48">
        <v>0.60416666666666663</v>
      </c>
      <c r="E161" s="46" t="s">
        <v>311</v>
      </c>
      <c r="F161" s="46">
        <v>1430</v>
      </c>
      <c r="G161" s="46" t="s">
        <v>297</v>
      </c>
      <c r="H161" s="46">
        <v>1500</v>
      </c>
    </row>
    <row r="162" spans="1:8" s="63" customFormat="1" ht="15" customHeight="1" thickBot="1" x14ac:dyDescent="0.35">
      <c r="A162" s="94" t="str">
        <f>A161</f>
        <v>05015700 - L'Anguienne à ANGOULEME</v>
      </c>
      <c r="B162" s="60"/>
      <c r="C162" s="61" t="s">
        <v>349</v>
      </c>
      <c r="D162" s="62"/>
      <c r="E162" s="60"/>
      <c r="F162" s="60">
        <f>MAX(F156:F161)</f>
        <v>15200</v>
      </c>
      <c r="G162" s="60">
        <f t="shared" ref="G162" si="29">MAX(G156:G161)</f>
        <v>0</v>
      </c>
      <c r="H162" s="60">
        <f>MAX(H156:H161)</f>
        <v>6900</v>
      </c>
    </row>
    <row r="163" spans="1:8" ht="15" customHeight="1" x14ac:dyDescent="0.3">
      <c r="A163" s="81" t="s">
        <v>326</v>
      </c>
      <c r="B163" s="46">
        <v>1</v>
      </c>
      <c r="C163" s="47">
        <v>44280</v>
      </c>
      <c r="D163" s="48">
        <v>0.62152777777777779</v>
      </c>
      <c r="E163" s="46" t="s">
        <v>238</v>
      </c>
      <c r="F163" s="46">
        <v>80</v>
      </c>
      <c r="G163" s="46" t="s">
        <v>239</v>
      </c>
      <c r="H163" s="46">
        <v>40</v>
      </c>
    </row>
    <row r="164" spans="1:8" ht="15" customHeight="1" x14ac:dyDescent="0.3">
      <c r="A164" s="81" t="s">
        <v>326</v>
      </c>
      <c r="B164" s="46">
        <v>1</v>
      </c>
      <c r="C164" s="47">
        <v>44336</v>
      </c>
      <c r="D164" s="48">
        <v>0.68055555555555547</v>
      </c>
      <c r="E164" s="46" t="s">
        <v>239</v>
      </c>
      <c r="F164" s="46">
        <v>40</v>
      </c>
      <c r="G164" s="46" t="s">
        <v>238</v>
      </c>
      <c r="H164" s="46">
        <v>80</v>
      </c>
    </row>
    <row r="165" spans="1:8" ht="15" customHeight="1" x14ac:dyDescent="0.3">
      <c r="A165" s="81" t="s">
        <v>326</v>
      </c>
      <c r="B165" s="46">
        <v>1</v>
      </c>
      <c r="C165" s="47">
        <v>44371</v>
      </c>
      <c r="D165" s="48">
        <v>0.58402777777777781</v>
      </c>
      <c r="E165" s="46" t="s">
        <v>252</v>
      </c>
      <c r="F165" s="46">
        <v>450</v>
      </c>
      <c r="G165" s="46" t="s">
        <v>237</v>
      </c>
      <c r="H165" s="46" t="s">
        <v>348</v>
      </c>
    </row>
    <row r="166" spans="1:8" ht="15" customHeight="1" x14ac:dyDescent="0.3">
      <c r="A166" s="81" t="s">
        <v>326</v>
      </c>
      <c r="B166" s="46">
        <v>1</v>
      </c>
      <c r="C166" s="47">
        <v>44406</v>
      </c>
      <c r="D166" s="48">
        <v>0.60416666666666663</v>
      </c>
      <c r="E166" s="46" t="s">
        <v>244</v>
      </c>
      <c r="F166" s="46">
        <v>300</v>
      </c>
      <c r="G166" s="46" t="s">
        <v>239</v>
      </c>
      <c r="H166" s="46">
        <v>40</v>
      </c>
    </row>
    <row r="167" spans="1:8" ht="15" customHeight="1" x14ac:dyDescent="0.3">
      <c r="A167" s="81" t="s">
        <v>326</v>
      </c>
      <c r="B167" s="46">
        <v>1</v>
      </c>
      <c r="C167" s="47">
        <v>44462</v>
      </c>
      <c r="D167" s="48">
        <v>0.61249999999999993</v>
      </c>
      <c r="E167" s="46" t="s">
        <v>282</v>
      </c>
      <c r="F167" s="46">
        <v>260</v>
      </c>
      <c r="G167" s="46" t="s">
        <v>236</v>
      </c>
      <c r="H167" s="46">
        <v>210</v>
      </c>
    </row>
    <row r="168" spans="1:8" ht="15" customHeight="1" x14ac:dyDescent="0.3">
      <c r="A168" s="81" t="s">
        <v>326</v>
      </c>
      <c r="B168" s="46">
        <v>1</v>
      </c>
      <c r="C168" s="47">
        <v>44525</v>
      </c>
      <c r="D168" s="48">
        <v>0.61319444444444449</v>
      </c>
      <c r="E168" s="46" t="s">
        <v>275</v>
      </c>
      <c r="F168" s="46">
        <v>250</v>
      </c>
      <c r="G168" s="46" t="s">
        <v>236</v>
      </c>
      <c r="H168" s="46">
        <v>210</v>
      </c>
    </row>
    <row r="169" spans="1:8" s="63" customFormat="1" ht="15" customHeight="1" thickBot="1" x14ac:dyDescent="0.35">
      <c r="A169" s="94" t="str">
        <f>A168</f>
        <v>05015900 - La Touvre à GOND-PONTOUVRE</v>
      </c>
      <c r="B169" s="60"/>
      <c r="C169" s="61" t="s">
        <v>349</v>
      </c>
      <c r="D169" s="62"/>
      <c r="E169" s="60"/>
      <c r="F169" s="60">
        <f>MAX(F163:F168)</f>
        <v>450</v>
      </c>
      <c r="G169" s="60">
        <f t="shared" ref="G169" si="30">MAX(G163:G168)</f>
        <v>0</v>
      </c>
      <c r="H169" s="60">
        <f>MAX(H163:H168)</f>
        <v>210</v>
      </c>
    </row>
    <row r="170" spans="1:8" ht="15" customHeight="1" x14ac:dyDescent="0.3">
      <c r="A170" s="81" t="s">
        <v>327</v>
      </c>
      <c r="B170" s="46">
        <v>3</v>
      </c>
      <c r="C170" s="47">
        <v>44277</v>
      </c>
      <c r="D170" s="48">
        <v>0.51874999999999993</v>
      </c>
      <c r="E170" s="46" t="s">
        <v>336</v>
      </c>
      <c r="F170" s="46">
        <v>2270</v>
      </c>
      <c r="G170" s="46" t="s">
        <v>286</v>
      </c>
      <c r="H170" s="46">
        <v>340</v>
      </c>
    </row>
    <row r="171" spans="1:8" ht="15" customHeight="1" x14ac:dyDescent="0.3">
      <c r="A171" s="81" t="s">
        <v>327</v>
      </c>
      <c r="B171" s="46">
        <v>3</v>
      </c>
      <c r="C171" s="47">
        <v>44333</v>
      </c>
      <c r="D171" s="48">
        <v>0.61736111111111114</v>
      </c>
      <c r="E171" s="46" t="s">
        <v>249</v>
      </c>
      <c r="F171" s="46">
        <v>1200</v>
      </c>
      <c r="G171" s="46" t="s">
        <v>240</v>
      </c>
      <c r="H171" s="46">
        <v>390</v>
      </c>
    </row>
    <row r="172" spans="1:8" ht="15" customHeight="1" x14ac:dyDescent="0.3">
      <c r="A172" s="81" t="s">
        <v>327</v>
      </c>
      <c r="B172" s="46">
        <v>3</v>
      </c>
      <c r="C172" s="47">
        <v>44368</v>
      </c>
      <c r="D172" s="48">
        <v>0.50972222222222219</v>
      </c>
      <c r="E172" s="46" t="s">
        <v>420</v>
      </c>
      <c r="F172" s="46">
        <v>3620</v>
      </c>
      <c r="G172" s="46" t="s">
        <v>298</v>
      </c>
      <c r="H172" s="46">
        <v>1120</v>
      </c>
    </row>
    <row r="173" spans="1:8" ht="15" customHeight="1" x14ac:dyDescent="0.3">
      <c r="A173" s="81" t="s">
        <v>327</v>
      </c>
      <c r="B173" s="46">
        <v>3</v>
      </c>
      <c r="C173" s="47">
        <v>44403</v>
      </c>
      <c r="D173" s="48">
        <v>0.47430555555555554</v>
      </c>
      <c r="E173" s="46" t="s">
        <v>265</v>
      </c>
      <c r="F173" s="46">
        <v>1600</v>
      </c>
      <c r="G173" s="46" t="s">
        <v>280</v>
      </c>
      <c r="H173" s="46">
        <v>510</v>
      </c>
    </row>
    <row r="174" spans="1:8" ht="15" customHeight="1" x14ac:dyDescent="0.3">
      <c r="A174" s="81" t="s">
        <v>327</v>
      </c>
      <c r="B174" s="46">
        <v>3</v>
      </c>
      <c r="C174" s="47">
        <v>44459</v>
      </c>
      <c r="D174" s="48">
        <v>0.54097222222222219</v>
      </c>
      <c r="E174" s="46" t="s">
        <v>421</v>
      </c>
      <c r="F174" s="46">
        <v>7100</v>
      </c>
      <c r="G174" s="46" t="s">
        <v>287</v>
      </c>
      <c r="H174" s="46">
        <v>400</v>
      </c>
    </row>
    <row r="175" spans="1:8" ht="15" customHeight="1" x14ac:dyDescent="0.3">
      <c r="A175" s="81" t="s">
        <v>327</v>
      </c>
      <c r="B175" s="46">
        <v>3</v>
      </c>
      <c r="C175" s="47">
        <v>44522</v>
      </c>
      <c r="D175" s="48">
        <v>0.53263888888888888</v>
      </c>
      <c r="E175" s="46" t="s">
        <v>244</v>
      </c>
      <c r="F175" s="46">
        <v>300</v>
      </c>
      <c r="G175" s="46" t="s">
        <v>276</v>
      </c>
      <c r="H175" s="46">
        <v>200</v>
      </c>
    </row>
    <row r="176" spans="1:8" s="63" customFormat="1" ht="15" customHeight="1" thickBot="1" x14ac:dyDescent="0.35">
      <c r="A176" s="94" t="str">
        <f>A175</f>
        <v>05015950 - La Font-Noire en amont de la Touvre</v>
      </c>
      <c r="B176" s="60"/>
      <c r="C176" s="61" t="s">
        <v>349</v>
      </c>
      <c r="D176" s="62"/>
      <c r="E176" s="60"/>
      <c r="F176" s="60">
        <f>MAX(F170:F175)</f>
        <v>7100</v>
      </c>
      <c r="G176" s="60">
        <f t="shared" ref="G176" si="31">MAX(G170:G175)</f>
        <v>0</v>
      </c>
      <c r="H176" s="60">
        <f>MAX(H170:H175)</f>
        <v>1120</v>
      </c>
    </row>
    <row r="177" spans="1:8" ht="15" customHeight="1" x14ac:dyDescent="0.3">
      <c r="A177" s="81" t="s">
        <v>329</v>
      </c>
      <c r="B177" s="46">
        <v>3</v>
      </c>
      <c r="C177" s="47">
        <v>44280</v>
      </c>
      <c r="D177" s="48">
        <v>0.57013888888888886</v>
      </c>
      <c r="E177" s="46" t="s">
        <v>237</v>
      </c>
      <c r="F177" s="46" t="s">
        <v>348</v>
      </c>
      <c r="G177" s="46" t="s">
        <v>237</v>
      </c>
      <c r="H177" s="46" t="s">
        <v>348</v>
      </c>
    </row>
    <row r="178" spans="1:8" ht="15" customHeight="1" x14ac:dyDescent="0.3">
      <c r="A178" s="81" t="s">
        <v>329</v>
      </c>
      <c r="B178" s="46">
        <v>3</v>
      </c>
      <c r="C178" s="47">
        <v>44336</v>
      </c>
      <c r="D178" s="48">
        <v>0.5854166666666667</v>
      </c>
      <c r="E178" s="46" t="s">
        <v>239</v>
      </c>
      <c r="F178" s="46">
        <v>40</v>
      </c>
      <c r="G178" s="46" t="s">
        <v>237</v>
      </c>
      <c r="H178" s="46" t="s">
        <v>348</v>
      </c>
    </row>
    <row r="179" spans="1:8" ht="15" customHeight="1" x14ac:dyDescent="0.3">
      <c r="A179" s="81" t="s">
        <v>329</v>
      </c>
      <c r="B179" s="46">
        <v>3</v>
      </c>
      <c r="C179" s="47">
        <v>44371</v>
      </c>
      <c r="D179" s="48">
        <v>0.57291666666666663</v>
      </c>
      <c r="E179" s="46" t="s">
        <v>282</v>
      </c>
      <c r="F179" s="46">
        <v>260</v>
      </c>
      <c r="G179" s="46" t="s">
        <v>241</v>
      </c>
      <c r="H179" s="46">
        <v>120</v>
      </c>
    </row>
    <row r="180" spans="1:8" ht="15" customHeight="1" x14ac:dyDescent="0.3">
      <c r="A180" s="81" t="s">
        <v>329</v>
      </c>
      <c r="B180" s="46">
        <v>3</v>
      </c>
      <c r="C180" s="47">
        <v>44406</v>
      </c>
      <c r="D180" s="48">
        <v>0.55972222222222223</v>
      </c>
      <c r="E180" s="46" t="s">
        <v>237</v>
      </c>
      <c r="F180" s="46" t="s">
        <v>348</v>
      </c>
      <c r="G180" s="46" t="s">
        <v>237</v>
      </c>
      <c r="H180" s="46" t="s">
        <v>348</v>
      </c>
    </row>
    <row r="181" spans="1:8" ht="15" customHeight="1" x14ac:dyDescent="0.3">
      <c r="A181" s="81" t="s">
        <v>329</v>
      </c>
      <c r="B181" s="46">
        <v>3</v>
      </c>
      <c r="C181" s="47">
        <v>44462</v>
      </c>
      <c r="D181" s="48">
        <v>0.5625</v>
      </c>
      <c r="E181" s="46" t="s">
        <v>238</v>
      </c>
      <c r="F181" s="46">
        <v>80</v>
      </c>
      <c r="G181" s="46" t="s">
        <v>239</v>
      </c>
      <c r="H181" s="46">
        <v>40</v>
      </c>
    </row>
    <row r="182" spans="1:8" ht="15" customHeight="1" x14ac:dyDescent="0.3">
      <c r="A182" s="81" t="s">
        <v>329</v>
      </c>
      <c r="B182" s="46">
        <v>3</v>
      </c>
      <c r="C182" s="47">
        <v>44525</v>
      </c>
      <c r="D182" s="48">
        <v>0.54861111111111105</v>
      </c>
      <c r="E182" s="46" t="s">
        <v>239</v>
      </c>
      <c r="F182" s="46">
        <v>40</v>
      </c>
      <c r="G182" s="46" t="s">
        <v>238</v>
      </c>
      <c r="H182" s="46">
        <v>80</v>
      </c>
    </row>
    <row r="183" spans="1:8" s="63" customFormat="1" ht="15" customHeight="1" thickBot="1" x14ac:dyDescent="0.35">
      <c r="A183" s="94" t="str">
        <f>A182</f>
        <v>05016100 - La Touvre à MAGNAC-SUR-TOUVRE</v>
      </c>
      <c r="B183" s="60"/>
      <c r="C183" s="61" t="s">
        <v>349</v>
      </c>
      <c r="D183" s="62"/>
      <c r="E183" s="60"/>
      <c r="F183" s="60">
        <f>MAX(F177:F182)</f>
        <v>260</v>
      </c>
      <c r="G183" s="60">
        <f t="shared" ref="G183" si="32">MAX(G177:G182)</f>
        <v>0</v>
      </c>
      <c r="H183" s="60">
        <f>MAX(H177:H182)</f>
        <v>120</v>
      </c>
    </row>
    <row r="184" spans="1:8" ht="15" customHeight="1" x14ac:dyDescent="0.3">
      <c r="A184" s="81" t="s">
        <v>330</v>
      </c>
      <c r="B184" s="46">
        <v>3</v>
      </c>
      <c r="C184" s="47">
        <v>44280</v>
      </c>
      <c r="D184" s="48">
        <v>0.56736111111111109</v>
      </c>
      <c r="E184" s="46" t="s">
        <v>237</v>
      </c>
      <c r="F184" s="46" t="s">
        <v>348</v>
      </c>
      <c r="G184" s="46" t="s">
        <v>237</v>
      </c>
      <c r="H184" s="46" t="s">
        <v>348</v>
      </c>
    </row>
    <row r="185" spans="1:8" ht="15" customHeight="1" x14ac:dyDescent="0.3">
      <c r="A185" s="81" t="s">
        <v>330</v>
      </c>
      <c r="B185" s="46">
        <v>3</v>
      </c>
      <c r="C185" s="47">
        <v>44336</v>
      </c>
      <c r="D185" s="48">
        <v>0.56874999999999998</v>
      </c>
      <c r="E185" s="46" t="s">
        <v>237</v>
      </c>
      <c r="F185" s="46" t="s">
        <v>348</v>
      </c>
      <c r="G185" s="46" t="s">
        <v>237</v>
      </c>
      <c r="H185" s="46" t="s">
        <v>348</v>
      </c>
    </row>
    <row r="186" spans="1:8" ht="15" customHeight="1" x14ac:dyDescent="0.3">
      <c r="A186" s="81" t="s">
        <v>330</v>
      </c>
      <c r="B186" s="46">
        <v>3</v>
      </c>
      <c r="C186" s="47">
        <v>44371</v>
      </c>
      <c r="D186" s="48">
        <v>0.55763888888888891</v>
      </c>
      <c r="E186" s="46" t="s">
        <v>239</v>
      </c>
      <c r="F186" s="46">
        <v>40</v>
      </c>
      <c r="G186" s="46" t="s">
        <v>239</v>
      </c>
      <c r="H186" s="46">
        <v>40</v>
      </c>
    </row>
    <row r="187" spans="1:8" ht="15" customHeight="1" x14ac:dyDescent="0.3">
      <c r="A187" s="81" t="s">
        <v>330</v>
      </c>
      <c r="B187" s="46">
        <v>3</v>
      </c>
      <c r="C187" s="47">
        <v>44406</v>
      </c>
      <c r="D187" s="48">
        <v>0.50555555555555554</v>
      </c>
      <c r="E187" s="46" t="s">
        <v>237</v>
      </c>
      <c r="F187" s="46" t="s">
        <v>348</v>
      </c>
      <c r="G187" s="46" t="s">
        <v>238</v>
      </c>
      <c r="H187" s="46">
        <v>80</v>
      </c>
    </row>
    <row r="188" spans="1:8" ht="15" customHeight="1" x14ac:dyDescent="0.3">
      <c r="A188" s="81" t="s">
        <v>330</v>
      </c>
      <c r="B188" s="46">
        <v>3</v>
      </c>
      <c r="C188" s="47">
        <v>44462</v>
      </c>
      <c r="D188" s="48">
        <v>0.50694444444444442</v>
      </c>
      <c r="E188" s="46" t="s">
        <v>237</v>
      </c>
      <c r="F188" s="46" t="s">
        <v>348</v>
      </c>
      <c r="G188" s="46" t="s">
        <v>237</v>
      </c>
      <c r="H188" s="46" t="s">
        <v>348</v>
      </c>
    </row>
    <row r="189" spans="1:8" ht="15" customHeight="1" x14ac:dyDescent="0.3">
      <c r="A189" s="81" t="s">
        <v>330</v>
      </c>
      <c r="B189" s="46">
        <v>3</v>
      </c>
      <c r="C189" s="47">
        <v>44525</v>
      </c>
      <c r="D189" s="48">
        <v>0.53333333333333333</v>
      </c>
      <c r="E189" s="46" t="s">
        <v>237</v>
      </c>
      <c r="F189" s="46" t="s">
        <v>348</v>
      </c>
      <c r="G189" s="46" t="s">
        <v>237</v>
      </c>
      <c r="H189" s="46" t="s">
        <v>348</v>
      </c>
    </row>
    <row r="190" spans="1:8" s="63" customFormat="1" ht="15" customHeight="1" thickBot="1" x14ac:dyDescent="0.35">
      <c r="A190" s="94" t="str">
        <f>A189</f>
        <v>05016500 - La Touvre à Magnac sur Touvre (Pont de la D699)</v>
      </c>
      <c r="B190" s="60"/>
      <c r="C190" s="61" t="s">
        <v>349</v>
      </c>
      <c r="D190" s="62"/>
      <c r="E190" s="60"/>
      <c r="F190" s="60">
        <f>MAX(F184:F189)</f>
        <v>40</v>
      </c>
      <c r="G190" s="60">
        <f t="shared" ref="G190" si="33">MAX(G184:G189)</f>
        <v>0</v>
      </c>
      <c r="H190" s="60">
        <f>MAX(H184:H189)</f>
        <v>80</v>
      </c>
    </row>
    <row r="191" spans="1:8" ht="15" customHeight="1" x14ac:dyDescent="0.3">
      <c r="A191" s="81" t="s">
        <v>331</v>
      </c>
      <c r="B191" s="46">
        <v>3</v>
      </c>
      <c r="C191" s="47">
        <v>44278</v>
      </c>
      <c r="D191" s="48">
        <v>0.58194444444444449</v>
      </c>
      <c r="E191" s="46" t="s">
        <v>287</v>
      </c>
      <c r="F191" s="46">
        <v>400</v>
      </c>
      <c r="G191" s="46" t="s">
        <v>236</v>
      </c>
      <c r="H191" s="46">
        <v>210</v>
      </c>
    </row>
    <row r="192" spans="1:8" ht="15" customHeight="1" x14ac:dyDescent="0.3">
      <c r="A192" s="81" t="s">
        <v>331</v>
      </c>
      <c r="B192" s="46">
        <v>3</v>
      </c>
      <c r="C192" s="47">
        <v>44334</v>
      </c>
      <c r="D192" s="48">
        <v>0.5756944444444444</v>
      </c>
      <c r="E192" s="46" t="s">
        <v>275</v>
      </c>
      <c r="F192" s="46">
        <v>250</v>
      </c>
      <c r="G192" s="46" t="s">
        <v>236</v>
      </c>
      <c r="H192" s="46">
        <v>210</v>
      </c>
    </row>
    <row r="193" spans="1:8" ht="15" customHeight="1" x14ac:dyDescent="0.3">
      <c r="A193" s="81" t="s">
        <v>331</v>
      </c>
      <c r="B193" s="46">
        <v>3</v>
      </c>
      <c r="C193" s="47">
        <v>44369</v>
      </c>
      <c r="D193" s="48">
        <v>0.55625000000000002</v>
      </c>
      <c r="E193" s="46" t="s">
        <v>268</v>
      </c>
      <c r="F193" s="46">
        <v>780</v>
      </c>
      <c r="G193" s="46" t="s">
        <v>248</v>
      </c>
      <c r="H193" s="46">
        <v>2000</v>
      </c>
    </row>
    <row r="194" spans="1:8" ht="15" customHeight="1" x14ac:dyDescent="0.3">
      <c r="A194" s="81" t="s">
        <v>331</v>
      </c>
      <c r="B194" s="46">
        <v>3</v>
      </c>
      <c r="C194" s="47">
        <v>44404</v>
      </c>
      <c r="D194" s="48">
        <v>0.52152777777777781</v>
      </c>
      <c r="E194" s="46" t="s">
        <v>295</v>
      </c>
      <c r="F194" s="46">
        <v>800</v>
      </c>
      <c r="G194" s="46" t="s">
        <v>264</v>
      </c>
      <c r="H194" s="46">
        <v>410</v>
      </c>
    </row>
    <row r="195" spans="1:8" ht="15" customHeight="1" x14ac:dyDescent="0.3">
      <c r="A195" s="81" t="s">
        <v>331</v>
      </c>
      <c r="B195" s="46">
        <v>3</v>
      </c>
      <c r="C195" s="47">
        <v>44460</v>
      </c>
      <c r="D195" s="48">
        <v>0.57638888888888895</v>
      </c>
      <c r="E195" s="46" t="s">
        <v>295</v>
      </c>
      <c r="F195" s="46">
        <v>800</v>
      </c>
      <c r="G195" s="46" t="s">
        <v>247</v>
      </c>
      <c r="H195" s="46">
        <v>1410</v>
      </c>
    </row>
    <row r="196" spans="1:8" ht="15" customHeight="1" x14ac:dyDescent="0.3">
      <c r="A196" s="81" t="s">
        <v>331</v>
      </c>
      <c r="B196" s="46">
        <v>3</v>
      </c>
      <c r="C196" s="47">
        <v>44523</v>
      </c>
      <c r="D196" s="48">
        <v>0.57222222222222219</v>
      </c>
      <c r="E196" s="46" t="s">
        <v>239</v>
      </c>
      <c r="F196" s="46">
        <v>40</v>
      </c>
      <c r="G196" s="46" t="s">
        <v>246</v>
      </c>
      <c r="H196" s="46">
        <v>160</v>
      </c>
    </row>
    <row r="197" spans="1:8" s="63" customFormat="1" ht="15" customHeight="1" thickBot="1" x14ac:dyDescent="0.35">
      <c r="A197" s="94" t="str">
        <f>A196</f>
        <v>05018650 - Le Sauvage à MARCILLAC-LANVILLE</v>
      </c>
      <c r="B197" s="60"/>
      <c r="C197" s="61" t="s">
        <v>349</v>
      </c>
      <c r="D197" s="62"/>
      <c r="E197" s="60"/>
      <c r="F197" s="60">
        <f>MAX(F191:F196)</f>
        <v>800</v>
      </c>
      <c r="G197" s="60">
        <f t="shared" ref="G197" si="34">MAX(G191:G196)</f>
        <v>0</v>
      </c>
      <c r="H197" s="60">
        <f>MAX(H191:H196)</f>
        <v>2000</v>
      </c>
    </row>
    <row r="198" spans="1:8" ht="15" customHeight="1" x14ac:dyDescent="0.3">
      <c r="A198" s="81" t="s">
        <v>333</v>
      </c>
      <c r="B198" s="46">
        <v>1</v>
      </c>
      <c r="C198" s="47">
        <v>44278</v>
      </c>
      <c r="D198" s="48">
        <v>0.53472222222222221</v>
      </c>
      <c r="E198" s="46" t="s">
        <v>241</v>
      </c>
      <c r="F198" s="46">
        <v>120</v>
      </c>
      <c r="G198" s="46" t="s">
        <v>287</v>
      </c>
      <c r="H198" s="46">
        <v>400</v>
      </c>
    </row>
    <row r="199" spans="1:8" ht="15" customHeight="1" x14ac:dyDescent="0.3">
      <c r="A199" s="81" t="s">
        <v>333</v>
      </c>
      <c r="B199" s="46">
        <v>1</v>
      </c>
      <c r="C199" s="47">
        <v>44334</v>
      </c>
      <c r="D199" s="48">
        <v>0.53472222222222221</v>
      </c>
      <c r="E199" s="46" t="s">
        <v>240</v>
      </c>
      <c r="F199" s="46">
        <v>390</v>
      </c>
      <c r="G199" s="46" t="s">
        <v>257</v>
      </c>
      <c r="H199" s="46">
        <v>530</v>
      </c>
    </row>
    <row r="200" spans="1:8" ht="15" customHeight="1" x14ac:dyDescent="0.3">
      <c r="A200" s="81" t="s">
        <v>333</v>
      </c>
      <c r="B200" s="46">
        <v>1</v>
      </c>
      <c r="C200" s="47">
        <v>44369</v>
      </c>
      <c r="D200" s="48">
        <v>0.58750000000000002</v>
      </c>
      <c r="E200" s="46" t="s">
        <v>265</v>
      </c>
      <c r="F200" s="46">
        <v>1600</v>
      </c>
      <c r="G200" s="46" t="s">
        <v>294</v>
      </c>
      <c r="H200" s="46">
        <v>640</v>
      </c>
    </row>
    <row r="201" spans="1:8" ht="15" customHeight="1" x14ac:dyDescent="0.3">
      <c r="A201" s="81" t="s">
        <v>333</v>
      </c>
      <c r="B201" s="46">
        <v>1</v>
      </c>
      <c r="C201" s="47">
        <v>44404</v>
      </c>
      <c r="D201" s="48">
        <v>0.49791666666666662</v>
      </c>
      <c r="E201" s="46" t="s">
        <v>275</v>
      </c>
      <c r="F201" s="46">
        <v>250</v>
      </c>
      <c r="G201" s="46" t="s">
        <v>243</v>
      </c>
      <c r="H201" s="46">
        <v>350</v>
      </c>
    </row>
    <row r="202" spans="1:8" ht="15" customHeight="1" x14ac:dyDescent="0.3">
      <c r="A202" s="81" t="s">
        <v>333</v>
      </c>
      <c r="B202" s="46">
        <v>1</v>
      </c>
      <c r="C202" s="47">
        <v>44460</v>
      </c>
      <c r="D202" s="48">
        <v>0.56180555555555556</v>
      </c>
      <c r="E202" s="46" t="s">
        <v>243</v>
      </c>
      <c r="F202" s="46">
        <v>350</v>
      </c>
      <c r="G202" s="46" t="s">
        <v>286</v>
      </c>
      <c r="H202" s="46">
        <v>340</v>
      </c>
    </row>
    <row r="203" spans="1:8" ht="15" customHeight="1" x14ac:dyDescent="0.3">
      <c r="A203" s="81" t="s">
        <v>333</v>
      </c>
      <c r="B203" s="46">
        <v>1</v>
      </c>
      <c r="C203" s="47">
        <v>44523</v>
      </c>
      <c r="D203" s="48">
        <v>0.52361111111111114</v>
      </c>
      <c r="E203" s="46" t="s">
        <v>276</v>
      </c>
      <c r="F203" s="46">
        <v>200</v>
      </c>
      <c r="G203" s="46" t="s">
        <v>238</v>
      </c>
      <c r="H203" s="46">
        <v>80</v>
      </c>
    </row>
    <row r="204" spans="1:8" s="63" customFormat="1" ht="15" customHeight="1" thickBot="1" x14ac:dyDescent="0.35">
      <c r="A204" s="94" t="str">
        <f>A203</f>
        <v>05018750 - ruisseau de la couture à ORADOUR</v>
      </c>
      <c r="B204" s="60"/>
      <c r="C204" s="61" t="s">
        <v>349</v>
      </c>
      <c r="D204" s="62"/>
      <c r="E204" s="60"/>
      <c r="F204" s="60">
        <f>MAX(F198:F203)</f>
        <v>1600</v>
      </c>
      <c r="G204" s="60">
        <f t="shared" ref="G204" si="35">MAX(G198:G203)</f>
        <v>0</v>
      </c>
      <c r="H204" s="60">
        <f>MAX(H198:H203)</f>
        <v>640</v>
      </c>
    </row>
    <row r="205" spans="1:8" ht="15" customHeight="1" x14ac:dyDescent="0.3">
      <c r="A205" s="81" t="s">
        <v>335</v>
      </c>
      <c r="B205" s="46">
        <v>3</v>
      </c>
      <c r="C205" s="47">
        <v>44278</v>
      </c>
      <c r="D205" s="48">
        <v>0.51597222222222217</v>
      </c>
      <c r="E205" s="46" t="s">
        <v>237</v>
      </c>
      <c r="F205" s="46" t="s">
        <v>348</v>
      </c>
      <c r="G205" s="46" t="s">
        <v>246</v>
      </c>
      <c r="H205" s="46">
        <v>160</v>
      </c>
    </row>
    <row r="206" spans="1:8" ht="15" customHeight="1" x14ac:dyDescent="0.3">
      <c r="A206" s="81" t="s">
        <v>335</v>
      </c>
      <c r="B206" s="46">
        <v>3</v>
      </c>
      <c r="C206" s="47">
        <v>44334</v>
      </c>
      <c r="D206" s="48">
        <v>0.52083333333333337</v>
      </c>
      <c r="E206" s="46" t="s">
        <v>239</v>
      </c>
      <c r="F206" s="46">
        <v>40</v>
      </c>
      <c r="G206" s="46" t="s">
        <v>241</v>
      </c>
      <c r="H206" s="46">
        <v>120</v>
      </c>
    </row>
    <row r="207" spans="1:8" ht="15" customHeight="1" x14ac:dyDescent="0.3">
      <c r="A207" s="81" t="s">
        <v>335</v>
      </c>
      <c r="B207" s="46">
        <v>3</v>
      </c>
      <c r="C207" s="47">
        <v>44369</v>
      </c>
      <c r="D207" s="48">
        <v>0.56944444444444442</v>
      </c>
      <c r="E207" s="46" t="s">
        <v>249</v>
      </c>
      <c r="F207" s="46">
        <v>1200</v>
      </c>
      <c r="G207" s="46" t="s">
        <v>238</v>
      </c>
      <c r="H207" s="46">
        <v>80</v>
      </c>
    </row>
    <row r="208" spans="1:8" ht="15" customHeight="1" x14ac:dyDescent="0.3">
      <c r="A208" s="81" t="s">
        <v>335</v>
      </c>
      <c r="B208" s="46">
        <v>3</v>
      </c>
      <c r="C208" s="47">
        <v>44404</v>
      </c>
      <c r="D208" s="48">
        <v>0.48402777777777778</v>
      </c>
      <c r="E208" s="46" t="s">
        <v>241</v>
      </c>
      <c r="F208" s="46">
        <v>120</v>
      </c>
      <c r="G208" s="46" t="s">
        <v>275</v>
      </c>
      <c r="H208" s="46">
        <v>250</v>
      </c>
    </row>
    <row r="209" spans="1:8" ht="15" customHeight="1" x14ac:dyDescent="0.3">
      <c r="A209" s="81" t="s">
        <v>335</v>
      </c>
      <c r="B209" s="46">
        <v>3</v>
      </c>
      <c r="C209" s="47">
        <v>44460</v>
      </c>
      <c r="D209" s="48">
        <v>0.53125</v>
      </c>
      <c r="E209" s="46" t="s">
        <v>257</v>
      </c>
      <c r="F209" s="46">
        <v>530</v>
      </c>
      <c r="G209" s="46" t="s">
        <v>240</v>
      </c>
      <c r="H209" s="46">
        <v>390</v>
      </c>
    </row>
    <row r="210" spans="1:8" ht="15" customHeight="1" x14ac:dyDescent="0.3">
      <c r="A210" s="81" t="s">
        <v>335</v>
      </c>
      <c r="B210" s="46">
        <v>3</v>
      </c>
      <c r="C210" s="47">
        <v>44523</v>
      </c>
      <c r="D210" s="48">
        <v>0.50555555555555554</v>
      </c>
      <c r="E210" s="46" t="s">
        <v>238</v>
      </c>
      <c r="F210" s="46">
        <v>80</v>
      </c>
      <c r="G210" s="46" t="s">
        <v>237</v>
      </c>
      <c r="H210" s="46" t="s">
        <v>348</v>
      </c>
    </row>
    <row r="211" spans="1:8" s="63" customFormat="1" ht="15" customHeight="1" thickBot="1" x14ac:dyDescent="0.35">
      <c r="A211" s="94" t="str">
        <f>A209</f>
        <v>05018900 - L'Aume à SAINT-FRAIGNE</v>
      </c>
      <c r="B211" s="60"/>
      <c r="C211" s="61" t="s">
        <v>349</v>
      </c>
      <c r="D211" s="62"/>
      <c r="E211" s="60"/>
      <c r="F211" s="60">
        <f>MAX(F205:F210)</f>
        <v>1200</v>
      </c>
      <c r="G211" s="60">
        <f t="shared" ref="G211:H211" si="36">MAX(G205:G210)</f>
        <v>0</v>
      </c>
      <c r="H211" s="60">
        <f t="shared" si="36"/>
        <v>390</v>
      </c>
    </row>
    <row r="212" spans="1:8" ht="15" customHeight="1" x14ac:dyDescent="0.3">
      <c r="A212" s="81" t="s">
        <v>422</v>
      </c>
      <c r="B212" s="46">
        <v>1</v>
      </c>
      <c r="C212" s="47">
        <v>44280</v>
      </c>
      <c r="D212" s="48">
        <v>0.37013888888888885</v>
      </c>
      <c r="E212" s="46" t="s">
        <v>236</v>
      </c>
      <c r="F212" s="46">
        <v>210</v>
      </c>
      <c r="G212" s="46" t="s">
        <v>238</v>
      </c>
      <c r="H212" s="46">
        <v>80</v>
      </c>
    </row>
    <row r="213" spans="1:8" ht="15" customHeight="1" x14ac:dyDescent="0.3">
      <c r="A213" s="81" t="s">
        <v>422</v>
      </c>
      <c r="B213" s="46">
        <v>1</v>
      </c>
      <c r="C213" s="47">
        <v>44336</v>
      </c>
      <c r="D213" s="48">
        <v>0.34652777777777777</v>
      </c>
      <c r="E213" s="46" t="s">
        <v>244</v>
      </c>
      <c r="F213" s="46">
        <v>300</v>
      </c>
      <c r="G213" s="46" t="s">
        <v>237</v>
      </c>
      <c r="H213" s="46" t="s">
        <v>348</v>
      </c>
    </row>
    <row r="214" spans="1:8" ht="15" customHeight="1" x14ac:dyDescent="0.3">
      <c r="A214" s="81" t="s">
        <v>422</v>
      </c>
      <c r="B214" s="46">
        <v>1</v>
      </c>
      <c r="C214" s="47">
        <v>44371</v>
      </c>
      <c r="D214" s="48">
        <v>0.32708333333333334</v>
      </c>
      <c r="E214" s="46" t="s">
        <v>294</v>
      </c>
      <c r="F214" s="46">
        <v>640</v>
      </c>
      <c r="G214" s="46" t="s">
        <v>423</v>
      </c>
      <c r="H214" s="46">
        <v>2670</v>
      </c>
    </row>
    <row r="215" spans="1:8" ht="15" customHeight="1" x14ac:dyDescent="0.3">
      <c r="A215" s="81" t="s">
        <v>422</v>
      </c>
      <c r="B215" s="46">
        <v>1</v>
      </c>
      <c r="C215" s="47">
        <v>44406</v>
      </c>
      <c r="D215" s="48">
        <v>0.31458333333333333</v>
      </c>
      <c r="E215" s="46" t="s">
        <v>256</v>
      </c>
      <c r="F215" s="46">
        <v>670</v>
      </c>
      <c r="G215" s="46" t="s">
        <v>236</v>
      </c>
      <c r="H215" s="46">
        <v>210</v>
      </c>
    </row>
    <row r="216" spans="1:8" ht="15" customHeight="1" x14ac:dyDescent="0.3">
      <c r="A216" s="81" t="s">
        <v>422</v>
      </c>
      <c r="B216" s="46">
        <v>1</v>
      </c>
      <c r="C216" s="47">
        <v>44462</v>
      </c>
      <c r="D216" s="48">
        <v>0.35486111111111113</v>
      </c>
      <c r="E216" s="46" t="s">
        <v>268</v>
      </c>
      <c r="F216" s="46">
        <v>780</v>
      </c>
      <c r="G216" s="46" t="s">
        <v>246</v>
      </c>
      <c r="H216" s="46">
        <v>160</v>
      </c>
    </row>
    <row r="217" spans="1:8" ht="15" customHeight="1" x14ac:dyDescent="0.3">
      <c r="A217" s="81" t="s">
        <v>422</v>
      </c>
      <c r="B217" s="46">
        <v>1</v>
      </c>
      <c r="C217" s="47">
        <v>44525</v>
      </c>
      <c r="D217" s="48">
        <v>0.3888888888888889</v>
      </c>
      <c r="E217" s="46" t="s">
        <v>287</v>
      </c>
      <c r="F217" s="46">
        <v>400</v>
      </c>
      <c r="G217" s="46" t="s">
        <v>276</v>
      </c>
      <c r="H217" s="46">
        <v>200</v>
      </c>
    </row>
    <row r="218" spans="1:8" s="63" customFormat="1" ht="15" customHeight="1" thickBot="1" x14ac:dyDescent="0.35">
      <c r="A218" s="94" t="str">
        <f>A216</f>
        <v>05021260 - ruisseau des Salles - Les Salles-Lavauguyon</v>
      </c>
      <c r="B218" s="60"/>
      <c r="C218" s="61" t="s">
        <v>349</v>
      </c>
      <c r="D218" s="62"/>
      <c r="E218" s="60"/>
      <c r="F218" s="60">
        <f>MAX(F212:F217)</f>
        <v>780</v>
      </c>
      <c r="G218" s="60">
        <f t="shared" ref="G218" si="37">MAX(G212:G217)</f>
        <v>0</v>
      </c>
      <c r="H218" s="60">
        <f t="shared" ref="H218" si="38">MAX(H212:H217)</f>
        <v>2670</v>
      </c>
    </row>
    <row r="219" spans="1:8" ht="15" customHeight="1" x14ac:dyDescent="0.3">
      <c r="A219" s="81" t="s">
        <v>424</v>
      </c>
      <c r="B219" s="46">
        <v>1</v>
      </c>
      <c r="C219" s="47">
        <v>44280</v>
      </c>
      <c r="D219" s="48">
        <v>0.40347222222222223</v>
      </c>
      <c r="E219" s="46" t="s">
        <v>239</v>
      </c>
      <c r="F219" s="46">
        <v>40</v>
      </c>
      <c r="G219" s="46" t="s">
        <v>237</v>
      </c>
      <c r="H219" s="46" t="s">
        <v>348</v>
      </c>
    </row>
    <row r="220" spans="1:8" ht="15" customHeight="1" x14ac:dyDescent="0.3">
      <c r="A220" s="81" t="s">
        <v>424</v>
      </c>
      <c r="B220" s="46">
        <v>1</v>
      </c>
      <c r="C220" s="47">
        <v>44336</v>
      </c>
      <c r="D220" s="48">
        <v>0.39652777777777781</v>
      </c>
      <c r="E220" s="46" t="s">
        <v>275</v>
      </c>
      <c r="F220" s="46">
        <v>250</v>
      </c>
      <c r="G220" s="46" t="s">
        <v>239</v>
      </c>
      <c r="H220" s="46">
        <v>40</v>
      </c>
    </row>
    <row r="221" spans="1:8" ht="15" customHeight="1" x14ac:dyDescent="0.3">
      <c r="A221" s="81" t="s">
        <v>424</v>
      </c>
      <c r="B221" s="46">
        <v>1</v>
      </c>
      <c r="C221" s="47">
        <v>44371</v>
      </c>
      <c r="D221" s="48">
        <v>0.37152777777777773</v>
      </c>
      <c r="E221" s="46" t="s">
        <v>275</v>
      </c>
      <c r="F221" s="46">
        <v>250</v>
      </c>
      <c r="G221" s="46" t="s">
        <v>238</v>
      </c>
      <c r="H221" s="46">
        <v>80</v>
      </c>
    </row>
    <row r="222" spans="1:8" ht="15" customHeight="1" x14ac:dyDescent="0.3">
      <c r="A222" s="81" t="s">
        <v>424</v>
      </c>
      <c r="B222" s="46">
        <v>1</v>
      </c>
      <c r="C222" s="47">
        <v>44406</v>
      </c>
      <c r="D222" s="48">
        <v>0.36458333333333331</v>
      </c>
      <c r="E222" s="46" t="s">
        <v>302</v>
      </c>
      <c r="F222" s="46">
        <v>460</v>
      </c>
      <c r="G222" s="46" t="s">
        <v>241</v>
      </c>
      <c r="H222" s="46">
        <v>120</v>
      </c>
    </row>
    <row r="223" spans="1:8" ht="15" customHeight="1" x14ac:dyDescent="0.3">
      <c r="A223" s="81" t="s">
        <v>424</v>
      </c>
      <c r="B223" s="46">
        <v>1</v>
      </c>
      <c r="C223" s="47">
        <v>44462</v>
      </c>
      <c r="D223" s="48">
        <v>0.39166666666666666</v>
      </c>
      <c r="E223" s="46" t="s">
        <v>252</v>
      </c>
      <c r="F223" s="46">
        <v>450</v>
      </c>
      <c r="G223" s="46" t="s">
        <v>238</v>
      </c>
      <c r="H223" s="46">
        <v>80</v>
      </c>
    </row>
    <row r="224" spans="1:8" ht="15" customHeight="1" x14ac:dyDescent="0.3">
      <c r="A224" s="81" t="s">
        <v>424</v>
      </c>
      <c r="B224" s="46">
        <v>1</v>
      </c>
      <c r="C224" s="47">
        <v>44525</v>
      </c>
      <c r="D224" s="48">
        <v>0.43194444444444446</v>
      </c>
      <c r="E224" s="46" t="s">
        <v>239</v>
      </c>
      <c r="F224" s="46">
        <v>40</v>
      </c>
      <c r="G224" s="46" t="s">
        <v>237</v>
      </c>
      <c r="H224" s="46" t="s">
        <v>348</v>
      </c>
    </row>
    <row r="225" spans="1:8" s="63" customFormat="1" ht="15" customHeight="1" thickBot="1" x14ac:dyDescent="0.35">
      <c r="A225" s="94" t="str">
        <f>A224</f>
        <v>05021645 - ruisseau de Brie - Champagnac-la-Rivière</v>
      </c>
      <c r="B225" s="60"/>
      <c r="C225" s="61" t="s">
        <v>349</v>
      </c>
      <c r="D225" s="62"/>
      <c r="E225" s="60"/>
      <c r="F225" s="60">
        <f>MAX(F219:F224)</f>
        <v>460</v>
      </c>
      <c r="G225" s="60">
        <f t="shared" ref="G225" si="39">MAX(G219:G224)</f>
        <v>0</v>
      </c>
      <c r="H225" s="60">
        <f>MAX(H219:H224)</f>
        <v>120</v>
      </c>
    </row>
    <row r="226" spans="1:8" ht="15" customHeight="1" x14ac:dyDescent="0.3">
      <c r="A226" s="81" t="s">
        <v>337</v>
      </c>
      <c r="B226" s="46">
        <v>1</v>
      </c>
      <c r="C226" s="47">
        <v>44280</v>
      </c>
      <c r="D226" s="48">
        <v>0.4381944444444445</v>
      </c>
      <c r="E226" s="46" t="s">
        <v>238</v>
      </c>
      <c r="F226" s="46">
        <v>80</v>
      </c>
      <c r="G226" s="46" t="s">
        <v>237</v>
      </c>
      <c r="H226" s="46" t="s">
        <v>348</v>
      </c>
    </row>
    <row r="227" spans="1:8" ht="15" customHeight="1" x14ac:dyDescent="0.3">
      <c r="A227" s="81" t="s">
        <v>337</v>
      </c>
      <c r="B227" s="46">
        <v>1</v>
      </c>
      <c r="C227" s="47">
        <v>44336</v>
      </c>
      <c r="D227" s="48">
        <v>0.4368055555555555</v>
      </c>
      <c r="E227" s="46" t="s">
        <v>267</v>
      </c>
      <c r="F227" s="46">
        <v>1980</v>
      </c>
      <c r="G227" s="46" t="s">
        <v>237</v>
      </c>
      <c r="H227" s="46" t="s">
        <v>348</v>
      </c>
    </row>
    <row r="228" spans="1:8" ht="15" customHeight="1" x14ac:dyDescent="0.3">
      <c r="A228" s="81" t="s">
        <v>337</v>
      </c>
      <c r="B228" s="46">
        <v>1</v>
      </c>
      <c r="C228" s="47">
        <v>44371</v>
      </c>
      <c r="D228" s="48">
        <v>0.40069444444444446</v>
      </c>
      <c r="E228" s="46" t="s">
        <v>288</v>
      </c>
      <c r="F228" s="46">
        <v>840</v>
      </c>
      <c r="G228" s="46" t="s">
        <v>238</v>
      </c>
      <c r="H228" s="46">
        <v>80</v>
      </c>
    </row>
    <row r="229" spans="1:8" ht="15" customHeight="1" x14ac:dyDescent="0.3">
      <c r="A229" s="81" t="s">
        <v>337</v>
      </c>
      <c r="B229" s="46">
        <v>1</v>
      </c>
      <c r="C229" s="47">
        <v>44406</v>
      </c>
      <c r="D229" s="48">
        <v>0.40208333333333335</v>
      </c>
      <c r="E229" s="46" t="s">
        <v>313</v>
      </c>
      <c r="F229" s="46">
        <v>600</v>
      </c>
      <c r="G229" s="46" t="s">
        <v>246</v>
      </c>
      <c r="H229" s="46">
        <v>160</v>
      </c>
    </row>
    <row r="230" spans="1:8" ht="15" customHeight="1" x14ac:dyDescent="0.3">
      <c r="A230" s="81" t="s">
        <v>337</v>
      </c>
      <c r="B230" s="46">
        <v>1</v>
      </c>
      <c r="C230" s="47">
        <v>44462</v>
      </c>
      <c r="D230" s="48">
        <v>0.42777777777777781</v>
      </c>
      <c r="E230" s="46" t="s">
        <v>244</v>
      </c>
      <c r="F230" s="46">
        <v>300</v>
      </c>
      <c r="G230" s="46" t="s">
        <v>238</v>
      </c>
      <c r="H230" s="46">
        <v>80</v>
      </c>
    </row>
    <row r="231" spans="1:8" ht="15" customHeight="1" x14ac:dyDescent="0.3">
      <c r="A231" s="81" t="s">
        <v>337</v>
      </c>
      <c r="B231" s="46">
        <v>1</v>
      </c>
      <c r="C231" s="47">
        <v>44525</v>
      </c>
      <c r="D231" s="48">
        <v>0.46111111111111108</v>
      </c>
      <c r="E231" s="46" t="s">
        <v>287</v>
      </c>
      <c r="F231" s="46">
        <v>400</v>
      </c>
      <c r="G231" s="46" t="s">
        <v>238</v>
      </c>
      <c r="H231" s="46">
        <v>80</v>
      </c>
    </row>
    <row r="232" spans="1:8" s="63" customFormat="1" ht="15" customHeight="1" thickBot="1" x14ac:dyDescent="0.35">
      <c r="A232" s="94" t="str">
        <f>A230</f>
        <v>05021810 - Le Trieux à SAINT-BARTHELEMY-DE-BUSSIERE</v>
      </c>
      <c r="B232" s="60"/>
      <c r="C232" s="61" t="s">
        <v>349</v>
      </c>
      <c r="D232" s="62"/>
      <c r="E232" s="60"/>
      <c r="F232" s="60">
        <f>MAX(F226:F231)</f>
        <v>1980</v>
      </c>
      <c r="G232" s="60">
        <f t="shared" ref="G232:H232" si="40">MAX(G226:G231)</f>
        <v>0</v>
      </c>
      <c r="H232" s="60">
        <f t="shared" si="40"/>
        <v>160</v>
      </c>
    </row>
    <row r="233" spans="1:8" ht="15" customHeight="1" x14ac:dyDescent="0.3">
      <c r="A233" s="81" t="s">
        <v>223</v>
      </c>
      <c r="B233" s="46">
        <v>3</v>
      </c>
      <c r="C233" s="47">
        <v>44280</v>
      </c>
      <c r="D233" s="48">
        <v>0.54236111111111118</v>
      </c>
      <c r="E233" s="46" t="s">
        <v>237</v>
      </c>
      <c r="F233" s="46" t="s">
        <v>348</v>
      </c>
      <c r="G233" s="46" t="s">
        <v>237</v>
      </c>
      <c r="H233" s="46" t="s">
        <v>348</v>
      </c>
    </row>
    <row r="234" spans="1:8" ht="15" customHeight="1" x14ac:dyDescent="0.3">
      <c r="A234" s="81" t="s">
        <v>223</v>
      </c>
      <c r="B234" s="46">
        <v>3</v>
      </c>
      <c r="C234" s="47">
        <v>44336</v>
      </c>
      <c r="D234" s="48">
        <v>0.56874999999999998</v>
      </c>
      <c r="E234" s="46" t="s">
        <v>238</v>
      </c>
      <c r="F234" s="46">
        <v>80</v>
      </c>
      <c r="G234" s="46" t="s">
        <v>241</v>
      </c>
      <c r="H234" s="46">
        <v>120</v>
      </c>
    </row>
    <row r="235" spans="1:8" ht="15" customHeight="1" x14ac:dyDescent="0.3">
      <c r="A235" s="81" t="s">
        <v>223</v>
      </c>
      <c r="B235" s="46">
        <v>3</v>
      </c>
      <c r="C235" s="47">
        <v>44371</v>
      </c>
      <c r="D235" s="48">
        <v>0.45694444444444443</v>
      </c>
      <c r="E235" s="46" t="s">
        <v>282</v>
      </c>
      <c r="F235" s="46">
        <v>260</v>
      </c>
      <c r="G235" s="46" t="s">
        <v>246</v>
      </c>
      <c r="H235" s="46">
        <v>160</v>
      </c>
    </row>
    <row r="236" spans="1:8" ht="15" customHeight="1" x14ac:dyDescent="0.3">
      <c r="A236" s="81" t="s">
        <v>223</v>
      </c>
      <c r="B236" s="46">
        <v>3</v>
      </c>
      <c r="C236" s="47">
        <v>44406</v>
      </c>
      <c r="D236" s="48">
        <v>0.50208333333333333</v>
      </c>
      <c r="E236" s="46" t="s">
        <v>322</v>
      </c>
      <c r="F236" s="46">
        <v>290</v>
      </c>
      <c r="G236" s="46" t="s">
        <v>238</v>
      </c>
      <c r="H236" s="46">
        <v>80</v>
      </c>
    </row>
    <row r="237" spans="1:8" ht="15" customHeight="1" x14ac:dyDescent="0.3">
      <c r="A237" s="81" t="s">
        <v>223</v>
      </c>
      <c r="B237" s="46">
        <v>3</v>
      </c>
      <c r="C237" s="47">
        <v>44462</v>
      </c>
      <c r="D237" s="48">
        <v>0.5083333333333333</v>
      </c>
      <c r="E237" s="46" t="s">
        <v>236</v>
      </c>
      <c r="F237" s="46">
        <v>210</v>
      </c>
      <c r="G237" s="46" t="s">
        <v>241</v>
      </c>
      <c r="H237" s="46">
        <v>120</v>
      </c>
    </row>
    <row r="238" spans="1:8" ht="15" customHeight="1" x14ac:dyDescent="0.3">
      <c r="A238" s="81" t="s">
        <v>223</v>
      </c>
      <c r="B238" s="46">
        <v>3</v>
      </c>
      <c r="C238" s="47">
        <v>44525</v>
      </c>
      <c r="D238" s="48">
        <v>0.49583333333333335</v>
      </c>
      <c r="E238" s="46" t="s">
        <v>282</v>
      </c>
      <c r="F238" s="46">
        <v>260</v>
      </c>
      <c r="G238" s="46" t="s">
        <v>246</v>
      </c>
      <c r="H238" s="46">
        <v>160</v>
      </c>
    </row>
    <row r="239" spans="1:8" s="63" customFormat="1" ht="15" customHeight="1" thickBot="1" x14ac:dyDescent="0.35">
      <c r="A239" s="94" t="str">
        <f>A238</f>
        <v>05022250 - La Son-Sonnette à SAINT-FRONT</v>
      </c>
      <c r="B239" s="60"/>
      <c r="C239" s="61" t="s">
        <v>349</v>
      </c>
      <c r="D239" s="62"/>
      <c r="E239" s="60"/>
      <c r="F239" s="60">
        <f>MAX(F233:F238)</f>
        <v>290</v>
      </c>
      <c r="G239" s="60">
        <f t="shared" ref="G239" si="41">MAX(G233:G238)</f>
        <v>0</v>
      </c>
      <c r="H239" s="60">
        <f>MAX(H233:H238)</f>
        <v>160</v>
      </c>
    </row>
    <row r="240" spans="1:8" ht="15" customHeight="1" x14ac:dyDescent="0.3">
      <c r="A240" s="81" t="s">
        <v>224</v>
      </c>
      <c r="B240" s="46">
        <v>1</v>
      </c>
      <c r="C240" s="47">
        <v>44280</v>
      </c>
      <c r="D240" s="48">
        <v>0.3659722222222222</v>
      </c>
      <c r="E240" s="46" t="s">
        <v>241</v>
      </c>
      <c r="F240" s="46">
        <v>120</v>
      </c>
      <c r="G240" s="46" t="s">
        <v>237</v>
      </c>
      <c r="H240" s="46" t="s">
        <v>348</v>
      </c>
    </row>
    <row r="241" spans="1:8" ht="15" customHeight="1" x14ac:dyDescent="0.3">
      <c r="A241" s="81" t="s">
        <v>224</v>
      </c>
      <c r="B241" s="46">
        <v>1</v>
      </c>
      <c r="C241" s="47">
        <v>44336</v>
      </c>
      <c r="D241" s="48">
        <v>0.3659722222222222</v>
      </c>
      <c r="E241" s="46" t="s">
        <v>244</v>
      </c>
      <c r="F241" s="46">
        <v>300</v>
      </c>
      <c r="G241" s="46" t="s">
        <v>239</v>
      </c>
      <c r="H241" s="46">
        <v>40</v>
      </c>
    </row>
    <row r="242" spans="1:8" ht="15" customHeight="1" x14ac:dyDescent="0.3">
      <c r="A242" s="81" t="s">
        <v>224</v>
      </c>
      <c r="B242" s="46">
        <v>1</v>
      </c>
      <c r="C242" s="47">
        <v>44371</v>
      </c>
      <c r="D242" s="48">
        <v>0.35694444444444445</v>
      </c>
      <c r="E242" s="46" t="s">
        <v>340</v>
      </c>
      <c r="F242" s="46">
        <v>1050</v>
      </c>
      <c r="G242" s="46" t="s">
        <v>245</v>
      </c>
      <c r="H242" s="46">
        <v>360</v>
      </c>
    </row>
    <row r="243" spans="1:8" ht="15" customHeight="1" x14ac:dyDescent="0.3">
      <c r="A243" s="81" t="s">
        <v>224</v>
      </c>
      <c r="B243" s="46">
        <v>1</v>
      </c>
      <c r="C243" s="47">
        <v>44406</v>
      </c>
      <c r="D243" s="48">
        <v>0.3430555555555555</v>
      </c>
      <c r="E243" s="46" t="s">
        <v>297</v>
      </c>
      <c r="F243" s="46">
        <v>1500</v>
      </c>
      <c r="G243" s="46" t="s">
        <v>239</v>
      </c>
      <c r="H243" s="46">
        <v>40</v>
      </c>
    </row>
    <row r="244" spans="1:8" ht="15" customHeight="1" x14ac:dyDescent="0.3">
      <c r="A244" s="81" t="s">
        <v>224</v>
      </c>
      <c r="B244" s="46">
        <v>1</v>
      </c>
      <c r="C244" s="47">
        <v>44462</v>
      </c>
      <c r="D244" s="48">
        <v>0.38958333333333334</v>
      </c>
      <c r="E244" s="46" t="s">
        <v>406</v>
      </c>
      <c r="F244" s="46">
        <v>2080</v>
      </c>
      <c r="G244" s="46" t="s">
        <v>253</v>
      </c>
      <c r="H244" s="46">
        <v>520</v>
      </c>
    </row>
    <row r="245" spans="1:8" ht="15" customHeight="1" x14ac:dyDescent="0.3">
      <c r="A245" s="81" t="s">
        <v>224</v>
      </c>
      <c r="B245" s="46">
        <v>1</v>
      </c>
      <c r="C245" s="47">
        <v>44525</v>
      </c>
      <c r="D245" s="48">
        <v>0.37222222222222223</v>
      </c>
      <c r="E245" s="46" t="s">
        <v>263</v>
      </c>
      <c r="F245" s="46">
        <v>980</v>
      </c>
      <c r="G245" s="46" t="s">
        <v>237</v>
      </c>
      <c r="H245" s="46" t="s">
        <v>348</v>
      </c>
    </row>
    <row r="246" spans="1:8" s="63" customFormat="1" ht="15" customHeight="1" thickBot="1" x14ac:dyDescent="0.35">
      <c r="A246" s="94" t="str">
        <f>A245</f>
        <v>05022435 - Or - Champagne-Mouton (005000OR)</v>
      </c>
      <c r="B246" s="60"/>
      <c r="C246" s="61" t="s">
        <v>349</v>
      </c>
      <c r="D246" s="62"/>
      <c r="E246" s="60"/>
      <c r="F246" s="60">
        <f>MAX(F240:F245)</f>
        <v>2080</v>
      </c>
      <c r="G246" s="60">
        <f t="shared" ref="G246" si="42">MAX(G240:G245)</f>
        <v>0</v>
      </c>
      <c r="H246" s="60">
        <f>MAX(H240:H245)</f>
        <v>520</v>
      </c>
    </row>
    <row r="247" spans="1:8" ht="15" customHeight="1" x14ac:dyDescent="0.3">
      <c r="A247" s="81" t="s">
        <v>342</v>
      </c>
      <c r="B247" s="46">
        <v>1</v>
      </c>
      <c r="C247" s="47">
        <v>44277</v>
      </c>
      <c r="D247" s="48">
        <v>0.36319444444444443</v>
      </c>
      <c r="E247" s="46" t="s">
        <v>253</v>
      </c>
      <c r="F247" s="46">
        <v>520</v>
      </c>
      <c r="G247" s="46" t="s">
        <v>241</v>
      </c>
      <c r="H247" s="46">
        <v>120</v>
      </c>
    </row>
    <row r="248" spans="1:8" ht="15" customHeight="1" x14ac:dyDescent="0.3">
      <c r="A248" s="81" t="s">
        <v>342</v>
      </c>
      <c r="B248" s="46">
        <v>1</v>
      </c>
      <c r="C248" s="47">
        <v>44333</v>
      </c>
      <c r="D248" s="48">
        <v>0.34930555555555554</v>
      </c>
      <c r="E248" s="46" t="s">
        <v>425</v>
      </c>
      <c r="F248" s="46">
        <v>1580</v>
      </c>
      <c r="G248" s="46" t="s">
        <v>428</v>
      </c>
      <c r="H248" s="46">
        <v>1140</v>
      </c>
    </row>
    <row r="249" spans="1:8" ht="15" customHeight="1" x14ac:dyDescent="0.3">
      <c r="A249" s="81" t="s">
        <v>342</v>
      </c>
      <c r="B249" s="46">
        <v>1</v>
      </c>
      <c r="C249" s="47">
        <v>44368</v>
      </c>
      <c r="D249" s="48">
        <v>0.32569444444444445</v>
      </c>
      <c r="E249" s="46" t="s">
        <v>265</v>
      </c>
      <c r="F249" s="46">
        <v>1600</v>
      </c>
      <c r="G249" s="46" t="s">
        <v>288</v>
      </c>
      <c r="H249" s="46">
        <v>840</v>
      </c>
    </row>
    <row r="250" spans="1:8" ht="15" customHeight="1" x14ac:dyDescent="0.3">
      <c r="A250" s="81" t="s">
        <v>342</v>
      </c>
      <c r="B250" s="46">
        <v>1</v>
      </c>
      <c r="C250" s="47">
        <v>44403</v>
      </c>
      <c r="D250" s="48">
        <v>0.2986111111111111</v>
      </c>
      <c r="E250" s="46" t="s">
        <v>426</v>
      </c>
      <c r="F250" s="46">
        <v>2730</v>
      </c>
      <c r="G250" s="46" t="s">
        <v>248</v>
      </c>
      <c r="H250" s="46">
        <v>2000</v>
      </c>
    </row>
    <row r="251" spans="1:8" ht="15" customHeight="1" x14ac:dyDescent="0.3">
      <c r="A251" s="81" t="s">
        <v>342</v>
      </c>
      <c r="B251" s="46">
        <v>1</v>
      </c>
      <c r="C251" s="47">
        <v>44459</v>
      </c>
      <c r="D251" s="48">
        <v>0.35416666666666669</v>
      </c>
      <c r="E251" s="46" t="s">
        <v>272</v>
      </c>
      <c r="F251" s="46">
        <v>2500</v>
      </c>
      <c r="G251" s="46" t="s">
        <v>292</v>
      </c>
      <c r="H251" s="46">
        <v>1180</v>
      </c>
    </row>
    <row r="252" spans="1:8" ht="15" customHeight="1" x14ac:dyDescent="0.3">
      <c r="A252" s="81" t="s">
        <v>342</v>
      </c>
      <c r="B252" s="46">
        <v>1</v>
      </c>
      <c r="C252" s="47">
        <v>44522</v>
      </c>
      <c r="D252" s="48">
        <v>0.35972222222222222</v>
      </c>
      <c r="E252" s="46" t="s">
        <v>427</v>
      </c>
      <c r="F252" s="46">
        <v>8400</v>
      </c>
      <c r="G252" s="46" t="s">
        <v>307</v>
      </c>
      <c r="H252" s="46">
        <v>920</v>
      </c>
    </row>
    <row r="253" spans="1:8" s="63" customFormat="1" ht="15" customHeight="1" thickBot="1" x14ac:dyDescent="0.35">
      <c r="A253" s="94" t="str">
        <f>A252</f>
        <v>05022705 - Bandiat - Saint Martial de Valette</v>
      </c>
      <c r="B253" s="60"/>
      <c r="C253" s="61" t="s">
        <v>349</v>
      </c>
      <c r="D253" s="62"/>
      <c r="E253" s="60"/>
      <c r="F253" s="60">
        <f>MAX(F247:F252)</f>
        <v>8400</v>
      </c>
      <c r="G253" s="60">
        <f t="shared" ref="G253" si="43">MAX(G247:G252)</f>
        <v>0</v>
      </c>
      <c r="H253" s="60">
        <f>MAX(H247:H252)</f>
        <v>2000</v>
      </c>
    </row>
    <row r="254" spans="1:8" ht="15" customHeight="1" x14ac:dyDescent="0.3">
      <c r="A254" s="81" t="s">
        <v>343</v>
      </c>
      <c r="B254" s="46">
        <v>1</v>
      </c>
      <c r="C254" s="47">
        <v>44278</v>
      </c>
      <c r="D254" s="48">
        <v>0.4145833333333333</v>
      </c>
      <c r="E254" s="46" t="s">
        <v>305</v>
      </c>
      <c r="F254" s="46">
        <v>690</v>
      </c>
      <c r="G254" s="46" t="s">
        <v>241</v>
      </c>
      <c r="H254" s="46">
        <v>120</v>
      </c>
    </row>
    <row r="255" spans="1:8" ht="15" customHeight="1" x14ac:dyDescent="0.3">
      <c r="A255" s="81" t="s">
        <v>343</v>
      </c>
      <c r="B255" s="46">
        <v>1</v>
      </c>
      <c r="C255" s="47">
        <v>44334</v>
      </c>
      <c r="D255" s="48">
        <v>0.4069444444444445</v>
      </c>
      <c r="E255" s="46" t="s">
        <v>322</v>
      </c>
      <c r="F255" s="46">
        <v>290</v>
      </c>
      <c r="G255" s="46" t="s">
        <v>239</v>
      </c>
      <c r="H255" s="46">
        <v>40</v>
      </c>
    </row>
    <row r="256" spans="1:8" ht="15" customHeight="1" x14ac:dyDescent="0.3">
      <c r="A256" s="81" t="s">
        <v>343</v>
      </c>
      <c r="B256" s="46">
        <v>1</v>
      </c>
      <c r="C256" s="47">
        <v>44369</v>
      </c>
      <c r="D256" s="48">
        <v>0.42499999999999999</v>
      </c>
      <c r="E256" s="46" t="s">
        <v>412</v>
      </c>
      <c r="F256" s="46">
        <v>2100</v>
      </c>
      <c r="G256" s="46" t="s">
        <v>269</v>
      </c>
      <c r="H256" s="46">
        <v>1530</v>
      </c>
    </row>
    <row r="257" spans="1:8" ht="15" customHeight="1" x14ac:dyDescent="0.3">
      <c r="A257" s="81" t="s">
        <v>343</v>
      </c>
      <c r="B257" s="46">
        <v>1</v>
      </c>
      <c r="C257" s="47">
        <v>44404</v>
      </c>
      <c r="D257" s="48">
        <v>0.38125000000000003</v>
      </c>
      <c r="E257" s="46" t="s">
        <v>404</v>
      </c>
      <c r="F257" s="46">
        <v>1080</v>
      </c>
      <c r="G257" s="46" t="s">
        <v>302</v>
      </c>
      <c r="H257" s="46">
        <v>460</v>
      </c>
    </row>
    <row r="258" spans="1:8" ht="15" customHeight="1" x14ac:dyDescent="0.3">
      <c r="A258" s="81" t="s">
        <v>343</v>
      </c>
      <c r="B258" s="46">
        <v>1</v>
      </c>
      <c r="C258" s="47">
        <v>44460</v>
      </c>
      <c r="D258" s="48">
        <v>0.41180555555555554</v>
      </c>
      <c r="E258" s="46" t="s">
        <v>295</v>
      </c>
      <c r="F258" s="46">
        <v>800</v>
      </c>
      <c r="G258" s="46" t="s">
        <v>318</v>
      </c>
      <c r="H258" s="46">
        <v>500</v>
      </c>
    </row>
    <row r="259" spans="1:8" ht="15" customHeight="1" x14ac:dyDescent="0.3">
      <c r="A259" s="81" t="s">
        <v>343</v>
      </c>
      <c r="B259" s="46">
        <v>1</v>
      </c>
      <c r="C259" s="47">
        <v>44523</v>
      </c>
      <c r="D259" s="48">
        <v>0.41388888888888892</v>
      </c>
      <c r="E259" s="46" t="s">
        <v>238</v>
      </c>
      <c r="F259" s="46">
        <v>80</v>
      </c>
      <c r="G259" s="46" t="s">
        <v>239</v>
      </c>
      <c r="H259" s="46">
        <v>40</v>
      </c>
    </row>
    <row r="260" spans="1:8" s="63" customFormat="1" ht="15" customHeight="1" thickBot="1" x14ac:dyDescent="0.35">
      <c r="A260" s="94" t="str">
        <f>A259</f>
        <v>05023200 - Ruisseau du Pas de la Mule à LIZANT</v>
      </c>
      <c r="B260" s="60"/>
      <c r="C260" s="61" t="s">
        <v>349</v>
      </c>
      <c r="D260" s="62"/>
      <c r="E260" s="60"/>
      <c r="F260" s="60">
        <f>MAX(F254:F259)</f>
        <v>2100</v>
      </c>
      <c r="G260" s="60">
        <f t="shared" ref="G260" si="44">MAX(G254:G259)</f>
        <v>0</v>
      </c>
      <c r="H260" s="60">
        <f>MAX(H254:H259)</f>
        <v>1530</v>
      </c>
    </row>
    <row r="261" spans="1:8" ht="15" customHeight="1" x14ac:dyDescent="0.3">
      <c r="A261" s="81" t="s">
        <v>429</v>
      </c>
      <c r="B261" s="46">
        <v>1</v>
      </c>
      <c r="C261" s="47">
        <v>44278</v>
      </c>
      <c r="D261" s="48">
        <v>0.4055555555555555</v>
      </c>
      <c r="E261" s="46" t="s">
        <v>241</v>
      </c>
      <c r="F261" s="46">
        <v>120</v>
      </c>
      <c r="G261" s="46" t="s">
        <v>237</v>
      </c>
      <c r="H261" s="46" t="s">
        <v>348</v>
      </c>
    </row>
    <row r="262" spans="1:8" ht="15" customHeight="1" x14ac:dyDescent="0.3">
      <c r="A262" s="81" t="s">
        <v>429</v>
      </c>
      <c r="B262" s="46">
        <v>1</v>
      </c>
      <c r="C262" s="47">
        <v>44334</v>
      </c>
      <c r="D262" s="48">
        <v>0.3972222222222222</v>
      </c>
      <c r="E262" s="46" t="s">
        <v>345</v>
      </c>
      <c r="F262" s="46">
        <v>830</v>
      </c>
      <c r="G262" s="46" t="s">
        <v>282</v>
      </c>
      <c r="H262" s="46">
        <v>260</v>
      </c>
    </row>
    <row r="263" spans="1:8" ht="15" customHeight="1" x14ac:dyDescent="0.3">
      <c r="A263" s="81" t="s">
        <v>429</v>
      </c>
      <c r="B263" s="46">
        <v>1</v>
      </c>
      <c r="C263" s="47">
        <v>44369</v>
      </c>
      <c r="D263" s="48">
        <v>0.41319444444444442</v>
      </c>
      <c r="E263" s="46" t="s">
        <v>248</v>
      </c>
      <c r="F263" s="46">
        <v>2000</v>
      </c>
      <c r="G263" s="46" t="s">
        <v>295</v>
      </c>
      <c r="H263" s="46">
        <v>800</v>
      </c>
    </row>
    <row r="264" spans="1:8" ht="15" customHeight="1" x14ac:dyDescent="0.3">
      <c r="A264" s="81" t="s">
        <v>429</v>
      </c>
      <c r="B264" s="46">
        <v>1</v>
      </c>
      <c r="C264" s="47">
        <v>44404</v>
      </c>
      <c r="D264" s="48">
        <v>0.37083333333333335</v>
      </c>
      <c r="E264" s="46" t="s">
        <v>246</v>
      </c>
      <c r="F264" s="46">
        <v>160</v>
      </c>
      <c r="G264" s="46" t="s">
        <v>237</v>
      </c>
      <c r="H264" s="46" t="s">
        <v>348</v>
      </c>
    </row>
    <row r="265" spans="1:8" ht="15" customHeight="1" x14ac:dyDescent="0.3">
      <c r="A265" s="81" t="s">
        <v>429</v>
      </c>
      <c r="B265" s="46">
        <v>1</v>
      </c>
      <c r="C265" s="47">
        <v>44460</v>
      </c>
      <c r="D265" s="48">
        <v>0.39999999999999997</v>
      </c>
      <c r="E265" s="46" t="s">
        <v>409</v>
      </c>
      <c r="F265" s="46">
        <v>1350</v>
      </c>
      <c r="G265" s="46" t="s">
        <v>250</v>
      </c>
      <c r="H265" s="46">
        <v>890</v>
      </c>
    </row>
    <row r="266" spans="1:8" ht="15" customHeight="1" x14ac:dyDescent="0.3">
      <c r="A266" s="81" t="s">
        <v>429</v>
      </c>
      <c r="B266" s="46">
        <v>1</v>
      </c>
      <c r="C266" s="47">
        <v>44523</v>
      </c>
      <c r="D266" s="48">
        <v>0.40416666666666662</v>
      </c>
      <c r="E266" s="46" t="s">
        <v>296</v>
      </c>
      <c r="F266" s="46">
        <v>950</v>
      </c>
      <c r="G266" s="46" t="s">
        <v>238</v>
      </c>
      <c r="H266" s="46">
        <v>80</v>
      </c>
    </row>
    <row r="267" spans="1:8" s="63" customFormat="1" ht="15" customHeight="1" thickBot="1" x14ac:dyDescent="0.35">
      <c r="A267" s="94" t="str">
        <f>A266</f>
        <v>05023250 - Cibiou - Genouillé (les Rechez)</v>
      </c>
      <c r="B267" s="60"/>
      <c r="C267" s="61" t="s">
        <v>349</v>
      </c>
      <c r="D267" s="62"/>
      <c r="E267" s="60"/>
      <c r="F267" s="60">
        <f>MAX(F261:F266)</f>
        <v>2000</v>
      </c>
      <c r="G267" s="60">
        <f t="shared" ref="G267" si="45">MAX(G261:G266)</f>
        <v>0</v>
      </c>
      <c r="H267" s="60">
        <f>MAX(H261:H266)</f>
        <v>890</v>
      </c>
    </row>
    <row r="268" spans="1:8" ht="15" customHeight="1" x14ac:dyDescent="0.3">
      <c r="A268" s="81" t="s">
        <v>344</v>
      </c>
      <c r="B268" s="46">
        <v>1</v>
      </c>
      <c r="C268" s="47">
        <v>44280</v>
      </c>
      <c r="D268" s="48">
        <v>0.38472222222222219</v>
      </c>
      <c r="E268" s="46" t="s">
        <v>287</v>
      </c>
      <c r="F268" s="46">
        <v>400</v>
      </c>
      <c r="G268" s="46" t="s">
        <v>239</v>
      </c>
      <c r="H268" s="46">
        <v>40</v>
      </c>
    </row>
    <row r="269" spans="1:8" ht="15" customHeight="1" x14ac:dyDescent="0.3">
      <c r="A269" s="81" t="s">
        <v>344</v>
      </c>
      <c r="B269" s="46">
        <v>1</v>
      </c>
      <c r="C269" s="47">
        <v>44336</v>
      </c>
      <c r="D269" s="48">
        <v>0.38680555555555557</v>
      </c>
      <c r="E269" s="46" t="s">
        <v>244</v>
      </c>
      <c r="F269" s="46">
        <v>300</v>
      </c>
      <c r="G269" s="46" t="s">
        <v>246</v>
      </c>
      <c r="H269" s="46">
        <v>160</v>
      </c>
    </row>
    <row r="270" spans="1:8" ht="15" customHeight="1" x14ac:dyDescent="0.3">
      <c r="A270" s="81" t="s">
        <v>344</v>
      </c>
      <c r="B270" s="46">
        <v>1</v>
      </c>
      <c r="C270" s="47">
        <v>44371</v>
      </c>
      <c r="D270" s="48">
        <v>0.37152777777777773</v>
      </c>
      <c r="E270" s="46" t="s">
        <v>290</v>
      </c>
      <c r="F270" s="46">
        <v>470</v>
      </c>
      <c r="G270" s="46" t="s">
        <v>236</v>
      </c>
      <c r="H270" s="46">
        <v>210</v>
      </c>
    </row>
    <row r="271" spans="1:8" ht="15" customHeight="1" x14ac:dyDescent="0.3">
      <c r="A271" s="81" t="s">
        <v>344</v>
      </c>
      <c r="B271" s="46">
        <v>1</v>
      </c>
      <c r="C271" s="47">
        <v>44406</v>
      </c>
      <c r="D271" s="48">
        <v>0.35833333333333334</v>
      </c>
      <c r="E271" s="46" t="s">
        <v>236</v>
      </c>
      <c r="F271" s="46">
        <v>210</v>
      </c>
      <c r="G271" s="46" t="s">
        <v>241</v>
      </c>
      <c r="H271" s="46">
        <v>120</v>
      </c>
    </row>
    <row r="272" spans="1:8" ht="15" customHeight="1" x14ac:dyDescent="0.3">
      <c r="A272" s="81" t="s">
        <v>344</v>
      </c>
      <c r="B272" s="46">
        <v>1</v>
      </c>
      <c r="C272" s="47">
        <v>44462</v>
      </c>
      <c r="D272" s="48">
        <v>0.39999999999999997</v>
      </c>
      <c r="E272" s="46" t="s">
        <v>246</v>
      </c>
      <c r="F272" s="46">
        <v>160</v>
      </c>
      <c r="G272" s="46" t="s">
        <v>240</v>
      </c>
      <c r="H272" s="46">
        <v>390</v>
      </c>
    </row>
    <row r="273" spans="1:8" ht="15" customHeight="1" x14ac:dyDescent="0.3">
      <c r="A273" s="81" t="s">
        <v>344</v>
      </c>
      <c r="B273" s="46">
        <v>1</v>
      </c>
      <c r="C273" s="47">
        <v>44525</v>
      </c>
      <c r="D273" s="48">
        <v>0.38958333333333334</v>
      </c>
      <c r="E273" s="46" t="s">
        <v>238</v>
      </c>
      <c r="F273" s="46">
        <v>80</v>
      </c>
      <c r="G273" s="46" t="s">
        <v>237</v>
      </c>
      <c r="H273" s="46" t="s">
        <v>348</v>
      </c>
    </row>
    <row r="274" spans="1:8" s="63" customFormat="1" ht="15" customHeight="1" thickBot="1" x14ac:dyDescent="0.35">
      <c r="A274" s="94" t="str">
        <f>A273</f>
        <v>05024200 - La Charente à ALLOUE</v>
      </c>
      <c r="B274" s="60"/>
      <c r="C274" s="61" t="s">
        <v>349</v>
      </c>
      <c r="D274" s="62"/>
      <c r="E274" s="60"/>
      <c r="F274" s="60">
        <f>MAX(F268:F273)</f>
        <v>470</v>
      </c>
      <c r="G274" s="60">
        <f t="shared" ref="G274" si="46">MAX(G268:G273)</f>
        <v>0</v>
      </c>
      <c r="H274" s="60">
        <f>MAX(H268:H273)</f>
        <v>390</v>
      </c>
    </row>
    <row r="275" spans="1:8" ht="15" customHeight="1" x14ac:dyDescent="0.3">
      <c r="A275" s="81" t="s">
        <v>225</v>
      </c>
      <c r="B275" s="46">
        <v>3</v>
      </c>
      <c r="C275" s="47">
        <v>44280</v>
      </c>
      <c r="D275" s="48">
        <v>0.40763888888888888</v>
      </c>
      <c r="E275" s="46" t="s">
        <v>264</v>
      </c>
      <c r="F275" s="46">
        <v>410</v>
      </c>
      <c r="G275" s="46" t="s">
        <v>246</v>
      </c>
      <c r="H275" s="46">
        <v>160</v>
      </c>
    </row>
    <row r="276" spans="1:8" ht="15" customHeight="1" x14ac:dyDescent="0.3">
      <c r="A276" s="81" t="s">
        <v>225</v>
      </c>
      <c r="B276" s="46">
        <v>3</v>
      </c>
      <c r="C276" s="47">
        <v>44336</v>
      </c>
      <c r="D276" s="48">
        <v>0.43055555555555558</v>
      </c>
      <c r="E276" s="46" t="s">
        <v>290</v>
      </c>
      <c r="F276" s="46">
        <v>470</v>
      </c>
      <c r="G276" s="46" t="s">
        <v>239</v>
      </c>
      <c r="H276" s="46">
        <v>40</v>
      </c>
    </row>
    <row r="277" spans="1:8" ht="15" customHeight="1" x14ac:dyDescent="0.3">
      <c r="A277" s="81" t="s">
        <v>225</v>
      </c>
      <c r="B277" s="46">
        <v>3</v>
      </c>
      <c r="C277" s="47">
        <v>44371</v>
      </c>
      <c r="D277" s="48">
        <v>0.38611111111111113</v>
      </c>
      <c r="E277" s="46" t="s">
        <v>252</v>
      </c>
      <c r="F277" s="46">
        <v>450</v>
      </c>
      <c r="G277" s="46" t="s">
        <v>282</v>
      </c>
      <c r="H277" s="46">
        <v>260</v>
      </c>
    </row>
    <row r="278" spans="1:8" ht="15" customHeight="1" x14ac:dyDescent="0.3">
      <c r="A278" s="81" t="s">
        <v>225</v>
      </c>
      <c r="B278" s="46">
        <v>3</v>
      </c>
      <c r="C278" s="47">
        <v>44406</v>
      </c>
      <c r="D278" s="48">
        <v>0.38680555555555557</v>
      </c>
      <c r="E278" s="46" t="s">
        <v>252</v>
      </c>
      <c r="F278" s="46">
        <v>450</v>
      </c>
      <c r="G278" s="46" t="s">
        <v>282</v>
      </c>
      <c r="H278" s="46">
        <v>260</v>
      </c>
    </row>
    <row r="279" spans="1:8" ht="15" customHeight="1" x14ac:dyDescent="0.3">
      <c r="A279" s="81" t="s">
        <v>225</v>
      </c>
      <c r="B279" s="46">
        <v>3</v>
      </c>
      <c r="C279" s="47">
        <v>44462</v>
      </c>
      <c r="D279" s="48">
        <v>0.42083333333333334</v>
      </c>
      <c r="E279" s="46" t="s">
        <v>264</v>
      </c>
      <c r="F279" s="46">
        <v>410</v>
      </c>
      <c r="G279" s="46" t="s">
        <v>254</v>
      </c>
      <c r="H279" s="46">
        <v>580</v>
      </c>
    </row>
    <row r="280" spans="1:8" ht="15" customHeight="1" x14ac:dyDescent="0.3">
      <c r="A280" s="81" t="s">
        <v>225</v>
      </c>
      <c r="B280" s="46">
        <v>3</v>
      </c>
      <c r="C280" s="47">
        <v>44525</v>
      </c>
      <c r="D280" s="48">
        <v>0.4152777777777778</v>
      </c>
      <c r="E280" s="46" t="s">
        <v>275</v>
      </c>
      <c r="F280" s="46">
        <v>250</v>
      </c>
      <c r="G280" s="46" t="s">
        <v>237</v>
      </c>
      <c r="H280" s="46" t="s">
        <v>348</v>
      </c>
    </row>
    <row r="281" spans="1:8" s="63" customFormat="1" ht="15" customHeight="1" thickBot="1" x14ac:dyDescent="0.35">
      <c r="A281" s="94" t="str">
        <f>A280</f>
        <v>05024250 - La Charente à ROUMAZIERES-LOUBERT</v>
      </c>
      <c r="B281" s="60"/>
      <c r="C281" s="61" t="s">
        <v>349</v>
      </c>
      <c r="D281" s="62"/>
      <c r="E281" s="60"/>
      <c r="F281" s="60">
        <f>MAX(F275:F280)</f>
        <v>470</v>
      </c>
      <c r="G281" s="60">
        <f t="shared" ref="G281" si="47">MAX(G275:G280)</f>
        <v>0</v>
      </c>
      <c r="H281" s="60">
        <f>MAX(H275:H280)</f>
        <v>580</v>
      </c>
    </row>
    <row r="282" spans="1:8" ht="15" customHeight="1" x14ac:dyDescent="0.3">
      <c r="A282" s="81" t="s">
        <v>226</v>
      </c>
      <c r="B282" s="46">
        <v>3</v>
      </c>
      <c r="C282" s="47">
        <v>44280</v>
      </c>
      <c r="D282" s="48">
        <v>0.37986111111111115</v>
      </c>
      <c r="E282" s="46" t="s">
        <v>237</v>
      </c>
      <c r="F282" s="46" t="s">
        <v>348</v>
      </c>
      <c r="G282" s="46" t="s">
        <v>237</v>
      </c>
      <c r="H282" s="46" t="s">
        <v>348</v>
      </c>
    </row>
    <row r="283" spans="1:8" ht="15" customHeight="1" x14ac:dyDescent="0.3">
      <c r="A283" s="81" t="s">
        <v>226</v>
      </c>
      <c r="B283" s="46">
        <v>3</v>
      </c>
      <c r="C283" s="47">
        <v>44336</v>
      </c>
      <c r="D283" s="48">
        <v>0.3972222222222222</v>
      </c>
      <c r="E283" s="46" t="s">
        <v>241</v>
      </c>
      <c r="F283" s="46">
        <v>120</v>
      </c>
      <c r="G283" s="46" t="s">
        <v>237</v>
      </c>
      <c r="H283" s="46" t="s">
        <v>348</v>
      </c>
    </row>
    <row r="284" spans="1:8" ht="15" customHeight="1" x14ac:dyDescent="0.3">
      <c r="A284" s="81" t="s">
        <v>226</v>
      </c>
      <c r="B284" s="46">
        <v>3</v>
      </c>
      <c r="C284" s="47">
        <v>44371</v>
      </c>
      <c r="D284" s="48">
        <v>0.33749999999999997</v>
      </c>
      <c r="E284" s="46" t="s">
        <v>236</v>
      </c>
      <c r="F284" s="46">
        <v>210</v>
      </c>
      <c r="G284" s="46" t="s">
        <v>237</v>
      </c>
      <c r="H284" s="46" t="s">
        <v>348</v>
      </c>
    </row>
    <row r="285" spans="1:8" ht="15" customHeight="1" x14ac:dyDescent="0.3">
      <c r="A285" s="81" t="s">
        <v>226</v>
      </c>
      <c r="B285" s="46">
        <v>3</v>
      </c>
      <c r="C285" s="47">
        <v>44406</v>
      </c>
      <c r="D285" s="48">
        <v>0.35902777777777778</v>
      </c>
      <c r="E285" s="46" t="s">
        <v>241</v>
      </c>
      <c r="F285" s="46">
        <v>120</v>
      </c>
      <c r="G285" s="46" t="s">
        <v>239</v>
      </c>
      <c r="H285" s="46">
        <v>40</v>
      </c>
    </row>
    <row r="286" spans="1:8" ht="15" customHeight="1" x14ac:dyDescent="0.3">
      <c r="A286" s="81" t="s">
        <v>226</v>
      </c>
      <c r="B286" s="46">
        <v>3</v>
      </c>
      <c r="C286" s="47">
        <v>44462</v>
      </c>
      <c r="D286" s="48">
        <v>0.3923611111111111</v>
      </c>
      <c r="E286" s="46" t="s">
        <v>241</v>
      </c>
      <c r="F286" s="46">
        <v>120</v>
      </c>
      <c r="G286" s="46" t="s">
        <v>241</v>
      </c>
      <c r="H286" s="46">
        <v>120</v>
      </c>
    </row>
    <row r="287" spans="1:8" ht="15" customHeight="1" x14ac:dyDescent="0.3">
      <c r="A287" s="81" t="s">
        <v>226</v>
      </c>
      <c r="B287" s="46">
        <v>3</v>
      </c>
      <c r="C287" s="47">
        <v>44525</v>
      </c>
      <c r="D287" s="48">
        <v>0.38750000000000001</v>
      </c>
      <c r="E287" s="46" t="s">
        <v>238</v>
      </c>
      <c r="F287" s="46">
        <v>80</v>
      </c>
      <c r="G287" s="46" t="s">
        <v>239</v>
      </c>
      <c r="H287" s="46">
        <v>40</v>
      </c>
    </row>
    <row r="288" spans="1:8" s="63" customFormat="1" ht="15" customHeight="1" thickBot="1" x14ac:dyDescent="0.35">
      <c r="A288" s="94" t="str">
        <f>A287</f>
        <v>05024305 - La Moulde en amont de Mas-Chaban</v>
      </c>
      <c r="B288" s="60"/>
      <c r="C288" s="61" t="s">
        <v>349</v>
      </c>
      <c r="D288" s="62"/>
      <c r="E288" s="60"/>
      <c r="F288" s="60">
        <f>MAX(F282:F287)</f>
        <v>210</v>
      </c>
      <c r="G288" s="60">
        <f t="shared" ref="G288" si="48">MAX(G282:G287)</f>
        <v>0</v>
      </c>
      <c r="H288" s="60">
        <f>MAX(H282:H287)</f>
        <v>120</v>
      </c>
    </row>
    <row r="289" spans="1:8" ht="15" customHeight="1" x14ac:dyDescent="0.3">
      <c r="A289" s="81" t="s">
        <v>430</v>
      </c>
      <c r="B289" s="46">
        <v>1</v>
      </c>
      <c r="C289" s="47">
        <v>44280</v>
      </c>
      <c r="D289" s="48">
        <v>0.46319444444444446</v>
      </c>
      <c r="E289" s="46" t="s">
        <v>236</v>
      </c>
      <c r="F289" s="46">
        <v>210</v>
      </c>
      <c r="G289" s="46" t="s">
        <v>237</v>
      </c>
      <c r="H289" s="46" t="s">
        <v>348</v>
      </c>
    </row>
    <row r="290" spans="1:8" ht="15" customHeight="1" x14ac:dyDescent="0.3">
      <c r="A290" s="81" t="s">
        <v>430</v>
      </c>
      <c r="B290" s="46">
        <v>1</v>
      </c>
      <c r="C290" s="47">
        <v>44336</v>
      </c>
      <c r="D290" s="48">
        <v>0.47847222222222219</v>
      </c>
      <c r="E290" s="46" t="s">
        <v>237</v>
      </c>
      <c r="F290" s="46" t="s">
        <v>348</v>
      </c>
      <c r="G290" s="46" t="s">
        <v>239</v>
      </c>
      <c r="H290" s="46">
        <v>40</v>
      </c>
    </row>
    <row r="291" spans="1:8" ht="15" customHeight="1" x14ac:dyDescent="0.3">
      <c r="A291" s="81" t="s">
        <v>430</v>
      </c>
      <c r="B291" s="46">
        <v>1</v>
      </c>
      <c r="C291" s="47">
        <v>44371</v>
      </c>
      <c r="D291" s="48">
        <v>0.38958333333333334</v>
      </c>
      <c r="E291" s="46" t="s">
        <v>238</v>
      </c>
      <c r="F291" s="46">
        <v>80</v>
      </c>
      <c r="G291" s="46" t="s">
        <v>237</v>
      </c>
      <c r="H291" s="46" t="s">
        <v>348</v>
      </c>
    </row>
    <row r="292" spans="1:8" ht="15" customHeight="1" x14ac:dyDescent="0.3">
      <c r="A292" s="81" t="s">
        <v>430</v>
      </c>
      <c r="B292" s="46">
        <v>1</v>
      </c>
      <c r="C292" s="47">
        <v>44406</v>
      </c>
      <c r="D292" s="48">
        <v>0.4284722222222222</v>
      </c>
      <c r="E292" s="46" t="s">
        <v>238</v>
      </c>
      <c r="F292" s="46">
        <v>80</v>
      </c>
      <c r="G292" s="46" t="s">
        <v>237</v>
      </c>
      <c r="H292" s="46" t="s">
        <v>348</v>
      </c>
    </row>
    <row r="293" spans="1:8" ht="15" customHeight="1" x14ac:dyDescent="0.3">
      <c r="A293" s="81" t="s">
        <v>430</v>
      </c>
      <c r="B293" s="46">
        <v>1</v>
      </c>
      <c r="C293" s="47">
        <v>44462</v>
      </c>
      <c r="D293" s="48">
        <v>0.45347222222222222</v>
      </c>
      <c r="E293" s="46" t="s">
        <v>239</v>
      </c>
      <c r="F293" s="46">
        <v>40</v>
      </c>
      <c r="G293" s="46" t="s">
        <v>237</v>
      </c>
      <c r="H293" s="46" t="s">
        <v>348</v>
      </c>
    </row>
    <row r="294" spans="1:8" ht="15" customHeight="1" x14ac:dyDescent="0.3">
      <c r="A294" s="81" t="s">
        <v>430</v>
      </c>
      <c r="B294" s="46">
        <v>1</v>
      </c>
      <c r="C294" s="47">
        <v>44525</v>
      </c>
      <c r="D294" s="48">
        <v>0.45833333333333331</v>
      </c>
      <c r="E294" s="46" t="s">
        <v>239</v>
      </c>
      <c r="F294" s="46">
        <v>40</v>
      </c>
      <c r="G294" s="46" t="s">
        <v>237</v>
      </c>
      <c r="H294" s="46" t="s">
        <v>348</v>
      </c>
    </row>
    <row r="295" spans="1:8" s="63" customFormat="1" ht="15" customHeight="1" thickBot="1" x14ac:dyDescent="0.35">
      <c r="A295" s="94" t="str">
        <f>A294</f>
        <v>05024307 - La Charente à SAINT-QUENTIN-SUR-CHARENTE (0000001B)</v>
      </c>
      <c r="B295" s="60"/>
      <c r="C295" s="61" t="s">
        <v>349</v>
      </c>
      <c r="D295" s="62"/>
      <c r="E295" s="60"/>
      <c r="F295" s="60">
        <f>MAX(F289:F294)</f>
        <v>210</v>
      </c>
      <c r="G295" s="60">
        <f t="shared" ref="G295:H295" si="49">MAX(G289:G294)</f>
        <v>0</v>
      </c>
      <c r="H295" s="60">
        <f t="shared" si="49"/>
        <v>40</v>
      </c>
    </row>
    <row r="296" spans="1:8" ht="15" customHeight="1" x14ac:dyDescent="0.3">
      <c r="A296" s="81" t="s">
        <v>227</v>
      </c>
      <c r="B296" s="46">
        <v>1</v>
      </c>
      <c r="C296" s="47">
        <v>44280</v>
      </c>
      <c r="D296" s="48">
        <v>0.39513888888888887</v>
      </c>
      <c r="E296" s="46" t="s">
        <v>287</v>
      </c>
      <c r="F296" s="46">
        <v>400</v>
      </c>
      <c r="G296" s="46" t="s">
        <v>238</v>
      </c>
      <c r="H296" s="46">
        <v>80</v>
      </c>
    </row>
    <row r="297" spans="1:8" ht="15" customHeight="1" x14ac:dyDescent="0.3">
      <c r="A297" s="81" t="s">
        <v>227</v>
      </c>
      <c r="B297" s="46">
        <v>1</v>
      </c>
      <c r="C297" s="47">
        <v>44336</v>
      </c>
      <c r="D297" s="48">
        <v>0.4152777777777778</v>
      </c>
      <c r="E297" s="46" t="s">
        <v>276</v>
      </c>
      <c r="F297" s="46">
        <v>200</v>
      </c>
      <c r="G297" s="46" t="s">
        <v>239</v>
      </c>
      <c r="H297" s="46">
        <v>40</v>
      </c>
    </row>
    <row r="298" spans="1:8" ht="15" customHeight="1" x14ac:dyDescent="0.3">
      <c r="A298" s="81" t="s">
        <v>227</v>
      </c>
      <c r="B298" s="46">
        <v>1</v>
      </c>
      <c r="C298" s="47">
        <v>44371</v>
      </c>
      <c r="D298" s="48">
        <v>0.33749999999999997</v>
      </c>
      <c r="E298" s="46" t="s">
        <v>265</v>
      </c>
      <c r="F298" s="46">
        <v>1600</v>
      </c>
      <c r="G298" s="46" t="s">
        <v>287</v>
      </c>
      <c r="H298" s="46">
        <v>400</v>
      </c>
    </row>
    <row r="299" spans="1:8" ht="15" customHeight="1" x14ac:dyDescent="0.3">
      <c r="A299" s="81" t="s">
        <v>227</v>
      </c>
      <c r="B299" s="46">
        <v>1</v>
      </c>
      <c r="C299" s="47">
        <v>44406</v>
      </c>
      <c r="D299" s="48">
        <v>0.37291666666666662</v>
      </c>
      <c r="E299" s="46" t="s">
        <v>431</v>
      </c>
      <c r="F299" s="46">
        <v>1650</v>
      </c>
      <c r="G299" s="46" t="s">
        <v>246</v>
      </c>
      <c r="H299" s="46">
        <v>160</v>
      </c>
    </row>
    <row r="300" spans="1:8" ht="15" customHeight="1" x14ac:dyDescent="0.3">
      <c r="A300" s="81" t="s">
        <v>227</v>
      </c>
      <c r="B300" s="46">
        <v>1</v>
      </c>
      <c r="C300" s="47">
        <v>44462</v>
      </c>
      <c r="D300" s="48">
        <v>0.40833333333333338</v>
      </c>
      <c r="E300" s="46" t="s">
        <v>249</v>
      </c>
      <c r="F300" s="46">
        <v>1200</v>
      </c>
      <c r="G300" s="46" t="s">
        <v>322</v>
      </c>
      <c r="H300" s="46">
        <v>290</v>
      </c>
    </row>
    <row r="301" spans="1:8" ht="15" customHeight="1" x14ac:dyDescent="0.3">
      <c r="A301" s="81" t="s">
        <v>227</v>
      </c>
      <c r="B301" s="46">
        <v>1</v>
      </c>
      <c r="C301" s="47">
        <v>44525</v>
      </c>
      <c r="D301" s="48">
        <v>0.40069444444444446</v>
      </c>
      <c r="E301" s="46" t="s">
        <v>334</v>
      </c>
      <c r="F301" s="46">
        <v>610</v>
      </c>
      <c r="G301" s="46" t="s">
        <v>238</v>
      </c>
      <c r="H301" s="46">
        <v>80</v>
      </c>
    </row>
    <row r="302" spans="1:8" s="63" customFormat="1" ht="15" customHeight="1" thickBot="1" x14ac:dyDescent="0.35">
      <c r="A302" s="94" t="str">
        <f>A301</f>
        <v>05024309 - La Charente au niveau de Videix</v>
      </c>
      <c r="B302" s="60"/>
      <c r="C302" s="61" t="s">
        <v>349</v>
      </c>
      <c r="D302" s="62"/>
      <c r="E302" s="60"/>
      <c r="F302" s="60">
        <f>MAX(F296:F301)</f>
        <v>1650</v>
      </c>
      <c r="G302" s="60">
        <f>MAX(G296:G301)</f>
        <v>0</v>
      </c>
      <c r="H302" s="60">
        <f t="shared" ref="H302" si="50">MAX(H296:H301)</f>
        <v>400</v>
      </c>
    </row>
    <row r="303" spans="1:8" ht="15" customHeight="1" x14ac:dyDescent="0.3">
      <c r="A303" s="81" t="s">
        <v>346</v>
      </c>
      <c r="B303" s="46">
        <v>1</v>
      </c>
      <c r="C303" s="47">
        <v>44280</v>
      </c>
      <c r="D303" s="48">
        <v>0.42291666666666666</v>
      </c>
      <c r="E303" s="46" t="s">
        <v>236</v>
      </c>
      <c r="F303" s="46">
        <v>210</v>
      </c>
      <c r="G303" s="46" t="s">
        <v>239</v>
      </c>
      <c r="H303" s="46">
        <v>40</v>
      </c>
    </row>
    <row r="304" spans="1:8" ht="15" customHeight="1" x14ac:dyDescent="0.3">
      <c r="A304" s="81" t="s">
        <v>346</v>
      </c>
      <c r="B304" s="46">
        <v>1</v>
      </c>
      <c r="C304" s="47">
        <v>44336</v>
      </c>
      <c r="D304" s="48">
        <v>0.45555555555555555</v>
      </c>
      <c r="E304" s="46" t="s">
        <v>243</v>
      </c>
      <c r="F304" s="46">
        <v>350</v>
      </c>
      <c r="G304" s="46" t="s">
        <v>239</v>
      </c>
      <c r="H304" s="46">
        <v>40</v>
      </c>
    </row>
    <row r="305" spans="1:8" ht="15" customHeight="1" x14ac:dyDescent="0.3">
      <c r="A305" s="81" t="s">
        <v>346</v>
      </c>
      <c r="B305" s="46">
        <v>1</v>
      </c>
      <c r="C305" s="47">
        <v>44371</v>
      </c>
      <c r="D305" s="48">
        <v>0.3659722222222222</v>
      </c>
      <c r="E305" s="46" t="s">
        <v>247</v>
      </c>
      <c r="F305" s="46">
        <v>1410</v>
      </c>
      <c r="G305" s="46" t="s">
        <v>315</v>
      </c>
      <c r="H305" s="46">
        <v>760</v>
      </c>
    </row>
    <row r="306" spans="1:8" ht="15" customHeight="1" x14ac:dyDescent="0.3">
      <c r="A306" s="81" t="s">
        <v>346</v>
      </c>
      <c r="B306" s="46">
        <v>1</v>
      </c>
      <c r="C306" s="47">
        <v>44406</v>
      </c>
      <c r="D306" s="48">
        <v>0.39999999999999997</v>
      </c>
      <c r="E306" s="46" t="s">
        <v>250</v>
      </c>
      <c r="F306" s="46">
        <v>890</v>
      </c>
      <c r="G306" s="46" t="s">
        <v>241</v>
      </c>
      <c r="H306" s="46">
        <v>120</v>
      </c>
    </row>
    <row r="307" spans="1:8" ht="15" customHeight="1" x14ac:dyDescent="0.3">
      <c r="A307" s="81" t="s">
        <v>346</v>
      </c>
      <c r="B307" s="46">
        <v>1</v>
      </c>
      <c r="C307" s="47">
        <v>44462</v>
      </c>
      <c r="D307" s="48">
        <v>0.4291666666666667</v>
      </c>
      <c r="E307" s="46" t="s">
        <v>248</v>
      </c>
      <c r="F307" s="46">
        <v>2000</v>
      </c>
      <c r="G307" s="46" t="s">
        <v>265</v>
      </c>
      <c r="H307" s="46">
        <v>1600</v>
      </c>
    </row>
    <row r="308" spans="1:8" ht="15" customHeight="1" x14ac:dyDescent="0.3">
      <c r="A308" s="81" t="s">
        <v>346</v>
      </c>
      <c r="B308" s="46">
        <v>1</v>
      </c>
      <c r="C308" s="47">
        <v>44525</v>
      </c>
      <c r="D308" s="48">
        <v>0.44097222222222227</v>
      </c>
      <c r="E308" s="46" t="s">
        <v>295</v>
      </c>
      <c r="F308" s="46">
        <v>800</v>
      </c>
      <c r="G308" s="46" t="s">
        <v>282</v>
      </c>
      <c r="H308" s="46">
        <v>260</v>
      </c>
    </row>
    <row r="309" spans="1:8" s="63" customFormat="1" ht="15" customHeight="1" thickBot="1" x14ac:dyDescent="0.35">
      <c r="A309" s="94" t="str">
        <f>A308</f>
        <v>05024311 - Treize - amont du PE Guerlie (050TREIZ)</v>
      </c>
      <c r="B309" s="60"/>
      <c r="C309" s="61" t="s">
        <v>349</v>
      </c>
      <c r="D309" s="62"/>
      <c r="E309" s="60"/>
      <c r="F309" s="60">
        <f>MAX(F303:F308)</f>
        <v>2000</v>
      </c>
      <c r="G309" s="60">
        <f t="shared" ref="G309:H309" si="51">MAX(G303:G308)</f>
        <v>0</v>
      </c>
      <c r="H309" s="60">
        <f t="shared" si="51"/>
        <v>1600</v>
      </c>
    </row>
    <row r="310" spans="1:8" ht="15" customHeight="1" x14ac:dyDescent="0.3">
      <c r="A310" s="81" t="s">
        <v>347</v>
      </c>
      <c r="B310" s="46">
        <v>1</v>
      </c>
      <c r="C310" s="47">
        <v>44280</v>
      </c>
      <c r="D310" s="48">
        <v>0.44305555555555554</v>
      </c>
      <c r="E310" s="46" t="s">
        <v>239</v>
      </c>
      <c r="F310" s="46">
        <v>40</v>
      </c>
      <c r="G310" s="46" t="s">
        <v>237</v>
      </c>
      <c r="H310" s="46" t="s">
        <v>348</v>
      </c>
    </row>
    <row r="311" spans="1:8" ht="15" customHeight="1" x14ac:dyDescent="0.3">
      <c r="A311" s="81" t="s">
        <v>347</v>
      </c>
      <c r="B311" s="46">
        <v>1</v>
      </c>
      <c r="C311" s="47">
        <v>44336</v>
      </c>
      <c r="D311" s="48">
        <v>0.44236111111111115</v>
      </c>
      <c r="E311" s="46" t="s">
        <v>238</v>
      </c>
      <c r="F311" s="46">
        <v>80</v>
      </c>
      <c r="G311" s="46" t="s">
        <v>237</v>
      </c>
      <c r="H311" s="46" t="s">
        <v>348</v>
      </c>
    </row>
    <row r="312" spans="1:8" ht="15" customHeight="1" x14ac:dyDescent="0.3">
      <c r="A312" s="81" t="s">
        <v>347</v>
      </c>
      <c r="B312" s="46">
        <v>1</v>
      </c>
      <c r="C312" s="47">
        <v>44371</v>
      </c>
      <c r="D312" s="48">
        <v>0.36180555555555555</v>
      </c>
      <c r="E312" s="46" t="s">
        <v>261</v>
      </c>
      <c r="F312" s="46">
        <v>1230</v>
      </c>
      <c r="G312" s="46" t="s">
        <v>322</v>
      </c>
      <c r="H312" s="46">
        <v>290</v>
      </c>
    </row>
    <row r="313" spans="1:8" ht="15" customHeight="1" x14ac:dyDescent="0.3">
      <c r="A313" s="81" t="s">
        <v>347</v>
      </c>
      <c r="B313" s="46">
        <v>1</v>
      </c>
      <c r="C313" s="47">
        <v>44406</v>
      </c>
      <c r="D313" s="48">
        <v>0.39374999999999999</v>
      </c>
      <c r="E313" s="46" t="s">
        <v>236</v>
      </c>
      <c r="F313" s="46">
        <v>210</v>
      </c>
      <c r="G313" s="46" t="s">
        <v>239</v>
      </c>
      <c r="H313" s="46">
        <v>40</v>
      </c>
    </row>
    <row r="314" spans="1:8" ht="15" customHeight="1" x14ac:dyDescent="0.3">
      <c r="A314" s="81" t="s">
        <v>347</v>
      </c>
      <c r="B314" s="46">
        <v>1</v>
      </c>
      <c r="C314" s="47">
        <v>44462</v>
      </c>
      <c r="D314" s="48">
        <v>0.42083333333333334</v>
      </c>
      <c r="E314" s="46" t="s">
        <v>276</v>
      </c>
      <c r="F314" s="46">
        <v>200</v>
      </c>
      <c r="G314" s="46" t="s">
        <v>241</v>
      </c>
      <c r="H314" s="46">
        <v>120</v>
      </c>
    </row>
    <row r="315" spans="1:8" ht="15" customHeight="1" x14ac:dyDescent="0.3">
      <c r="A315" s="81" t="s">
        <v>347</v>
      </c>
      <c r="B315" s="46">
        <v>1</v>
      </c>
      <c r="C315" s="47">
        <v>44525</v>
      </c>
      <c r="D315" s="48">
        <v>0.42499999999999999</v>
      </c>
      <c r="E315" s="46" t="s">
        <v>250</v>
      </c>
      <c r="F315" s="46">
        <v>890</v>
      </c>
      <c r="G315" s="46" t="s">
        <v>276</v>
      </c>
      <c r="H315" s="46">
        <v>200</v>
      </c>
    </row>
    <row r="316" spans="1:8" s="63" customFormat="1" ht="15" customHeight="1" thickBot="1" x14ac:dyDescent="0.35">
      <c r="A316" s="94" t="str">
        <f>A315</f>
        <v>05024312 - Treize (ruisseau secondaire) - amont PE Guerlie (05TREIZ2)</v>
      </c>
      <c r="B316" s="60"/>
      <c r="C316" s="61" t="s">
        <v>349</v>
      </c>
      <c r="D316" s="62"/>
      <c r="E316" s="60"/>
      <c r="F316" s="60">
        <f>MAX(F310:F315)</f>
        <v>1230</v>
      </c>
      <c r="G316" s="60">
        <f t="shared" ref="G316" si="52">MAX(G310:G315)</f>
        <v>0</v>
      </c>
      <c r="H316" s="60">
        <f t="shared" ref="H316" si="53">MAX(H310:H315)</f>
        <v>290</v>
      </c>
    </row>
  </sheetData>
  <autoFilter ref="A2:H294"/>
  <mergeCells count="1">
    <mergeCell ref="A1:K1"/>
  </mergeCells>
  <conditionalFormatting sqref="F1:H1048576">
    <cfRule type="containsBlanks" dxfId="166" priority="1">
      <formula>LEN(TRIM(F1))=0</formula>
    </cfRule>
    <cfRule type="cellIs" dxfId="165" priority="2" operator="equal">
      <formula>"&lt;LQ"</formula>
    </cfRule>
    <cfRule type="cellIs" dxfId="164" priority="3" operator="lessThanOrEqual">
      <formula>20</formula>
    </cfRule>
    <cfRule type="cellIs" dxfId="163" priority="4" operator="lessThanOrEqual">
      <formula>100</formula>
    </cfRule>
  </conditionalFormatting>
  <conditionalFormatting sqref="F1:F1048576">
    <cfRule type="cellIs" dxfId="162" priority="8" operator="lessThanOrEqual">
      <formula>1000</formula>
    </cfRule>
    <cfRule type="cellIs" dxfId="161" priority="9" operator="lessThanOrEqual">
      <formula>2000</formula>
    </cfRule>
    <cfRule type="cellIs" dxfId="160" priority="11" operator="greaterThan">
      <formula>2000</formula>
    </cfRule>
  </conditionalFormatting>
  <conditionalFormatting sqref="H1:H1048576">
    <cfRule type="cellIs" dxfId="159" priority="5" operator="lessThanOrEqual">
      <formula>250</formula>
    </cfRule>
    <cfRule type="cellIs" dxfId="158" priority="6" operator="lessThanOrEqual">
      <formula>400</formula>
    </cfRule>
    <cfRule type="cellIs" dxfId="157" priority="7" operator="greaterThan">
      <formula>400</formula>
    </cfRule>
  </conditionalFormatting>
  <pageMargins left="0.78740157499999996" right="0.78740157499999996" top="0.984251969" bottom="0.984251969" header="0.4921259845" footer="0.492125984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87"/>
  <sheetViews>
    <sheetView zoomScale="60" zoomScaleNormal="60" workbookViewId="0">
      <pane xSplit="3" ySplit="3" topLeftCell="D4" activePane="bottomRight" state="frozen"/>
      <selection activeCell="W1" sqref="W1:X1048576"/>
      <selection pane="topRight" activeCell="W1" sqref="W1:X1048576"/>
      <selection pane="bottomLeft" activeCell="W1" sqref="W1:X1048576"/>
      <selection pane="bottomRight" activeCell="C9" sqref="C9"/>
    </sheetView>
  </sheetViews>
  <sheetFormatPr baseColWidth="10" defaultColWidth="15.6640625" defaultRowHeight="21" x14ac:dyDescent="0.4"/>
  <cols>
    <col min="1" max="1" width="25.77734375" style="18" customWidth="1"/>
    <col min="2" max="2" width="15.77734375" style="9" customWidth="1"/>
    <col min="3" max="3" width="25.77734375" style="10" customWidth="1"/>
    <col min="4" max="4" width="10.77734375" style="11" customWidth="1"/>
    <col min="5" max="5" width="20.77734375" style="12" customWidth="1"/>
    <col min="6" max="6" width="7.77734375" style="13" customWidth="1"/>
    <col min="7" max="11" width="7.77734375" style="14" customWidth="1"/>
    <col min="12" max="12" width="15.77734375" style="12" customWidth="1"/>
    <col min="13" max="13" width="15.77734375" style="11" customWidth="1"/>
    <col min="14" max="14" width="50.77734375" style="12" customWidth="1"/>
    <col min="15" max="15" width="15.77734375" style="11" customWidth="1"/>
    <col min="16" max="16" width="50.77734375" style="12" customWidth="1"/>
    <col min="17" max="17" width="50.77734375" style="15" customWidth="1"/>
    <col min="18" max="18" width="15.77734375" style="11" customWidth="1"/>
    <col min="19" max="19" width="30.77734375" style="14" customWidth="1"/>
    <col min="20" max="21" width="15.6640625" style="14" customWidth="1"/>
    <col min="22" max="22" width="50.77734375" style="12" customWidth="1"/>
    <col min="23" max="23" width="0" style="76" hidden="1" customWidth="1"/>
    <col min="24" max="24" width="0" style="77" hidden="1" customWidth="1"/>
    <col min="25" max="16384" width="15.6640625" style="16"/>
  </cols>
  <sheetData>
    <row r="1" spans="1:24" s="19" customFormat="1" ht="29.4" thickTop="1" thickBot="1" x14ac:dyDescent="0.35">
      <c r="A1" s="140" t="s">
        <v>617</v>
      </c>
      <c r="B1" s="142" t="s">
        <v>0</v>
      </c>
      <c r="C1" s="143"/>
      <c r="D1" s="146" t="s">
        <v>618</v>
      </c>
      <c r="E1" s="147"/>
      <c r="F1" s="147"/>
      <c r="G1" s="147"/>
      <c r="H1" s="147"/>
      <c r="I1" s="147"/>
      <c r="J1" s="147"/>
      <c r="K1" s="147"/>
      <c r="L1" s="147"/>
      <c r="M1" s="147"/>
      <c r="N1" s="147"/>
      <c r="O1" s="147"/>
      <c r="P1" s="147"/>
      <c r="Q1" s="147"/>
      <c r="R1" s="147"/>
      <c r="S1" s="147"/>
      <c r="T1" s="147"/>
      <c r="U1" s="147"/>
      <c r="V1" s="148"/>
      <c r="W1" s="136" t="s">
        <v>377</v>
      </c>
      <c r="X1" s="138" t="s">
        <v>376</v>
      </c>
    </row>
    <row r="2" spans="1:24" s="2" customFormat="1" ht="40.049999999999997" customHeight="1" x14ac:dyDescent="0.3">
      <c r="A2" s="141"/>
      <c r="B2" s="144"/>
      <c r="C2" s="145"/>
      <c r="D2" s="149" t="s">
        <v>1</v>
      </c>
      <c r="E2" s="150"/>
      <c r="F2" s="151" t="s">
        <v>2</v>
      </c>
      <c r="G2" s="152"/>
      <c r="H2" s="152"/>
      <c r="I2" s="152"/>
      <c r="J2" s="152"/>
      <c r="K2" s="152"/>
      <c r="L2" s="153"/>
      <c r="M2" s="154" t="s">
        <v>3</v>
      </c>
      <c r="N2" s="155"/>
      <c r="O2" s="156" t="s">
        <v>4</v>
      </c>
      <c r="P2" s="157"/>
      <c r="Q2" s="1" t="s">
        <v>5</v>
      </c>
      <c r="R2" s="158" t="s">
        <v>6</v>
      </c>
      <c r="S2" s="159"/>
      <c r="T2" s="159"/>
      <c r="U2" s="159"/>
      <c r="V2" s="160"/>
      <c r="W2" s="137"/>
      <c r="X2" s="139"/>
    </row>
    <row r="3" spans="1:24" s="3" customFormat="1" ht="77.400000000000006" customHeight="1" thickBot="1" x14ac:dyDescent="0.35">
      <c r="A3" s="141"/>
      <c r="B3" s="144"/>
      <c r="C3" s="145"/>
      <c r="D3" s="162" t="s">
        <v>7</v>
      </c>
      <c r="E3" s="163" t="s">
        <v>8</v>
      </c>
      <c r="F3" s="164" t="s">
        <v>9</v>
      </c>
      <c r="G3" s="165" t="s">
        <v>10</v>
      </c>
      <c r="H3" s="165" t="s">
        <v>11</v>
      </c>
      <c r="I3" s="165" t="s">
        <v>12</v>
      </c>
      <c r="J3" s="165" t="s">
        <v>13</v>
      </c>
      <c r="K3" s="165" t="s">
        <v>14</v>
      </c>
      <c r="L3" s="166" t="s">
        <v>15</v>
      </c>
      <c r="M3" s="167" t="s">
        <v>16</v>
      </c>
      <c r="N3" s="168" t="s">
        <v>8</v>
      </c>
      <c r="O3" s="169" t="s">
        <v>16</v>
      </c>
      <c r="P3" s="170" t="s">
        <v>8</v>
      </c>
      <c r="Q3" s="171" t="s">
        <v>8</v>
      </c>
      <c r="R3" s="172" t="s">
        <v>16</v>
      </c>
      <c r="S3" s="173" t="s">
        <v>17</v>
      </c>
      <c r="T3" s="173" t="s">
        <v>18</v>
      </c>
      <c r="U3" s="174" t="s">
        <v>19</v>
      </c>
      <c r="V3" s="175" t="s">
        <v>20</v>
      </c>
      <c r="W3" s="72"/>
      <c r="X3" s="73"/>
    </row>
    <row r="4" spans="1:24" s="189" customFormat="1" ht="70.05" hidden="1" customHeight="1" thickBot="1" x14ac:dyDescent="0.35">
      <c r="A4" s="176" t="s">
        <v>179</v>
      </c>
      <c r="B4" s="177" t="s">
        <v>21</v>
      </c>
      <c r="C4" s="178" t="s">
        <v>22</v>
      </c>
      <c r="D4" s="179" t="s">
        <v>23</v>
      </c>
      <c r="E4" s="180" t="s">
        <v>24</v>
      </c>
      <c r="F4" s="181" t="s">
        <v>25</v>
      </c>
      <c r="G4" s="182" t="s">
        <v>26</v>
      </c>
      <c r="H4" s="182" t="s">
        <v>27</v>
      </c>
      <c r="I4" s="182" t="s">
        <v>25</v>
      </c>
      <c r="J4" s="182" t="s">
        <v>25</v>
      </c>
      <c r="K4" s="182" t="s">
        <v>27</v>
      </c>
      <c r="L4" s="183"/>
      <c r="M4" s="184"/>
      <c r="N4" s="185" t="s">
        <v>28</v>
      </c>
      <c r="O4" s="179" t="s">
        <v>29</v>
      </c>
      <c r="P4" s="183" t="s">
        <v>619</v>
      </c>
      <c r="Q4" s="186" t="s">
        <v>30</v>
      </c>
      <c r="R4" s="179" t="s">
        <v>29</v>
      </c>
      <c r="S4" s="182" t="s">
        <v>31</v>
      </c>
      <c r="T4" s="182" t="s">
        <v>32</v>
      </c>
      <c r="U4" s="182"/>
      <c r="V4" s="183" t="s">
        <v>620</v>
      </c>
      <c r="W4" s="187" t="s">
        <v>378</v>
      </c>
      <c r="X4" s="188"/>
    </row>
    <row r="5" spans="1:24" s="32" customFormat="1" ht="70.05" customHeight="1" x14ac:dyDescent="0.3">
      <c r="A5" s="21" t="s">
        <v>190</v>
      </c>
      <c r="B5" s="22" t="s">
        <v>192</v>
      </c>
      <c r="C5" s="23" t="s">
        <v>193</v>
      </c>
      <c r="D5" s="24" t="s">
        <v>35</v>
      </c>
      <c r="E5" s="25" t="s">
        <v>194</v>
      </c>
      <c r="F5" s="26" t="s">
        <v>37</v>
      </c>
      <c r="G5" s="27" t="s">
        <v>25</v>
      </c>
      <c r="H5" s="27" t="s">
        <v>27</v>
      </c>
      <c r="I5" s="27" t="s">
        <v>25</v>
      </c>
      <c r="J5" s="27" t="s">
        <v>25</v>
      </c>
      <c r="K5" s="27" t="s">
        <v>26</v>
      </c>
      <c r="L5" s="5" t="s">
        <v>38</v>
      </c>
      <c r="M5" s="29"/>
      <c r="N5" s="30" t="s">
        <v>621</v>
      </c>
      <c r="O5" s="20"/>
      <c r="P5" s="28" t="s">
        <v>622</v>
      </c>
      <c r="Q5" s="31" t="s">
        <v>623</v>
      </c>
      <c r="R5" s="20"/>
      <c r="S5" s="190" t="s">
        <v>31</v>
      </c>
      <c r="T5" s="190" t="s">
        <v>32</v>
      </c>
      <c r="U5" s="190" t="s">
        <v>586</v>
      </c>
      <c r="V5" s="28" t="s">
        <v>624</v>
      </c>
      <c r="W5" s="74"/>
      <c r="X5" s="75">
        <v>1</v>
      </c>
    </row>
    <row r="6" spans="1:24" s="32" customFormat="1" ht="130.05000000000001" customHeight="1" x14ac:dyDescent="0.3">
      <c r="A6" s="33" t="s">
        <v>180</v>
      </c>
      <c r="B6" s="34" t="s">
        <v>33</v>
      </c>
      <c r="C6" s="35" t="s">
        <v>34</v>
      </c>
      <c r="D6" s="36" t="s">
        <v>35</v>
      </c>
      <c r="E6" s="37" t="s">
        <v>36</v>
      </c>
      <c r="F6" s="38" t="s">
        <v>37</v>
      </c>
      <c r="G6" s="39" t="s">
        <v>25</v>
      </c>
      <c r="H6" s="39" t="s">
        <v>26</v>
      </c>
      <c r="I6" s="39" t="s">
        <v>37</v>
      </c>
      <c r="J6" s="39" t="s">
        <v>25</v>
      </c>
      <c r="K6" s="39" t="s">
        <v>25</v>
      </c>
      <c r="L6" s="40" t="s">
        <v>38</v>
      </c>
      <c r="M6" s="36" t="s">
        <v>39</v>
      </c>
      <c r="N6" s="41" t="s">
        <v>625</v>
      </c>
      <c r="O6" s="42"/>
      <c r="P6" s="40" t="s">
        <v>30</v>
      </c>
      <c r="Q6" s="31" t="s">
        <v>626</v>
      </c>
      <c r="R6" s="36" t="s">
        <v>39</v>
      </c>
      <c r="S6" s="39" t="s">
        <v>31</v>
      </c>
      <c r="T6" s="131" t="s">
        <v>40</v>
      </c>
      <c r="U6" s="39" t="s">
        <v>586</v>
      </c>
      <c r="V6" s="28" t="s">
        <v>627</v>
      </c>
      <c r="W6" s="74"/>
      <c r="X6" s="75">
        <v>1</v>
      </c>
    </row>
    <row r="7" spans="1:24" s="32" customFormat="1" ht="151.80000000000001" customHeight="1" x14ac:dyDescent="0.3">
      <c r="A7" s="33" t="s">
        <v>181</v>
      </c>
      <c r="B7" s="34" t="s">
        <v>41</v>
      </c>
      <c r="C7" s="35" t="s">
        <v>42</v>
      </c>
      <c r="D7" s="36" t="s">
        <v>35</v>
      </c>
      <c r="E7" s="37" t="s">
        <v>43</v>
      </c>
      <c r="F7" s="38" t="s">
        <v>37</v>
      </c>
      <c r="G7" s="39" t="s">
        <v>25</v>
      </c>
      <c r="H7" s="39" t="s">
        <v>26</v>
      </c>
      <c r="I7" s="39" t="s">
        <v>37</v>
      </c>
      <c r="J7" s="39" t="s">
        <v>25</v>
      </c>
      <c r="K7" s="39" t="s">
        <v>37</v>
      </c>
      <c r="L7" s="40" t="s">
        <v>38</v>
      </c>
      <c r="M7" s="36" t="s">
        <v>47</v>
      </c>
      <c r="N7" s="41" t="s">
        <v>628</v>
      </c>
      <c r="O7" s="36" t="s">
        <v>29</v>
      </c>
      <c r="P7" s="40" t="s">
        <v>629</v>
      </c>
      <c r="Q7" s="43" t="s">
        <v>30</v>
      </c>
      <c r="R7" s="36" t="s">
        <v>39</v>
      </c>
      <c r="S7" s="39" t="s">
        <v>31</v>
      </c>
      <c r="T7" s="131" t="s">
        <v>40</v>
      </c>
      <c r="U7" s="39" t="s">
        <v>586</v>
      </c>
      <c r="V7" s="40" t="s">
        <v>630</v>
      </c>
      <c r="W7" s="74"/>
      <c r="X7" s="75">
        <v>1</v>
      </c>
    </row>
    <row r="8" spans="1:24" s="32" customFormat="1" ht="81" customHeight="1" x14ac:dyDescent="0.3">
      <c r="A8" s="33" t="s">
        <v>181</v>
      </c>
      <c r="B8" s="34" t="s">
        <v>44</v>
      </c>
      <c r="C8" s="35" t="s">
        <v>45</v>
      </c>
      <c r="D8" s="36" t="s">
        <v>35</v>
      </c>
      <c r="E8" s="37" t="s">
        <v>43</v>
      </c>
      <c r="F8" s="38" t="s">
        <v>37</v>
      </c>
      <c r="G8" s="39" t="s">
        <v>25</v>
      </c>
      <c r="H8" s="39" t="s">
        <v>26</v>
      </c>
      <c r="I8" s="39" t="s">
        <v>37</v>
      </c>
      <c r="J8" s="39" t="s">
        <v>25</v>
      </c>
      <c r="K8" s="39" t="s">
        <v>37</v>
      </c>
      <c r="L8" s="40" t="s">
        <v>46</v>
      </c>
      <c r="M8" s="36" t="s">
        <v>39</v>
      </c>
      <c r="N8" s="41" t="s">
        <v>631</v>
      </c>
      <c r="O8" s="42"/>
      <c r="P8" s="40" t="s">
        <v>191</v>
      </c>
      <c r="Q8" s="43" t="s">
        <v>30</v>
      </c>
      <c r="R8" s="36" t="s">
        <v>39</v>
      </c>
      <c r="S8" s="39" t="s">
        <v>48</v>
      </c>
      <c r="T8" s="39" t="s">
        <v>32</v>
      </c>
      <c r="U8" s="39" t="s">
        <v>586</v>
      </c>
      <c r="V8" s="40" t="s">
        <v>49</v>
      </c>
      <c r="W8" s="74"/>
      <c r="X8" s="75">
        <v>1</v>
      </c>
    </row>
    <row r="9" spans="1:24" s="32" customFormat="1" ht="151.80000000000001" x14ac:dyDescent="0.3">
      <c r="A9" s="33" t="s">
        <v>181</v>
      </c>
      <c r="B9" s="34" t="s">
        <v>50</v>
      </c>
      <c r="C9" s="35" t="s">
        <v>51</v>
      </c>
      <c r="D9" s="36" t="s">
        <v>35</v>
      </c>
      <c r="E9" s="37" t="s">
        <v>43</v>
      </c>
      <c r="F9" s="38" t="s">
        <v>37</v>
      </c>
      <c r="G9" s="39" t="s">
        <v>26</v>
      </c>
      <c r="H9" s="39" t="s">
        <v>26</v>
      </c>
      <c r="I9" s="39" t="s">
        <v>37</v>
      </c>
      <c r="J9" s="39" t="s">
        <v>25</v>
      </c>
      <c r="K9" s="39" t="s">
        <v>37</v>
      </c>
      <c r="L9" s="40" t="s">
        <v>46</v>
      </c>
      <c r="M9" s="36" t="s">
        <v>47</v>
      </c>
      <c r="N9" s="41" t="s">
        <v>632</v>
      </c>
      <c r="O9" s="42"/>
      <c r="P9" s="40" t="s">
        <v>30</v>
      </c>
      <c r="Q9" s="43" t="s">
        <v>30</v>
      </c>
      <c r="R9" s="36" t="s">
        <v>47</v>
      </c>
      <c r="S9" s="39" t="s">
        <v>31</v>
      </c>
      <c r="T9" s="39" t="s">
        <v>32</v>
      </c>
      <c r="U9" s="39" t="s">
        <v>633</v>
      </c>
      <c r="V9" s="40" t="s">
        <v>634</v>
      </c>
      <c r="W9" s="74"/>
      <c r="X9" s="75">
        <v>1</v>
      </c>
    </row>
    <row r="10" spans="1:24" s="32" customFormat="1" ht="181.2" customHeight="1" x14ac:dyDescent="0.3">
      <c r="A10" s="33" t="s">
        <v>181</v>
      </c>
      <c r="B10" s="34" t="s">
        <v>52</v>
      </c>
      <c r="C10" s="35" t="s">
        <v>53</v>
      </c>
      <c r="D10" s="36" t="s">
        <v>23</v>
      </c>
      <c r="E10" s="37" t="s">
        <v>54</v>
      </c>
      <c r="F10" s="38" t="s">
        <v>37</v>
      </c>
      <c r="G10" s="39" t="s">
        <v>55</v>
      </c>
      <c r="H10" s="39" t="s">
        <v>26</v>
      </c>
      <c r="I10" s="39" t="s">
        <v>37</v>
      </c>
      <c r="J10" s="39" t="s">
        <v>25</v>
      </c>
      <c r="K10" s="39" t="s">
        <v>26</v>
      </c>
      <c r="L10" s="40" t="s">
        <v>56</v>
      </c>
      <c r="M10" s="36" t="s">
        <v>39</v>
      </c>
      <c r="N10" s="41" t="s">
        <v>635</v>
      </c>
      <c r="O10" s="36" t="s">
        <v>39</v>
      </c>
      <c r="P10" s="40" t="s">
        <v>636</v>
      </c>
      <c r="Q10" s="43" t="s">
        <v>30</v>
      </c>
      <c r="R10" s="36" t="s">
        <v>39</v>
      </c>
      <c r="S10" s="39" t="s">
        <v>31</v>
      </c>
      <c r="T10" s="39" t="s">
        <v>32</v>
      </c>
      <c r="U10" s="39" t="s">
        <v>633</v>
      </c>
      <c r="V10" s="40" t="s">
        <v>637</v>
      </c>
      <c r="W10" s="74"/>
      <c r="X10" s="75">
        <v>1</v>
      </c>
    </row>
    <row r="11" spans="1:24" s="32" customFormat="1" ht="109.95" customHeight="1" x14ac:dyDescent="0.3">
      <c r="A11" s="33" t="s">
        <v>181</v>
      </c>
      <c r="B11" s="34" t="s">
        <v>57</v>
      </c>
      <c r="C11" s="35" t="s">
        <v>58</v>
      </c>
      <c r="D11" s="36" t="s">
        <v>23</v>
      </c>
      <c r="E11" s="37" t="s">
        <v>59</v>
      </c>
      <c r="F11" s="38" t="s">
        <v>37</v>
      </c>
      <c r="G11" s="39" t="s">
        <v>26</v>
      </c>
      <c r="H11" s="39" t="s">
        <v>26</v>
      </c>
      <c r="I11" s="39" t="s">
        <v>37</v>
      </c>
      <c r="J11" s="39" t="s">
        <v>25</v>
      </c>
      <c r="K11" s="39" t="s">
        <v>27</v>
      </c>
      <c r="L11" s="40"/>
      <c r="M11" s="36" t="s">
        <v>47</v>
      </c>
      <c r="N11" s="41" t="s">
        <v>638</v>
      </c>
      <c r="O11" s="36" t="s">
        <v>29</v>
      </c>
      <c r="P11" s="97" t="s">
        <v>639</v>
      </c>
      <c r="Q11" s="43" t="s">
        <v>30</v>
      </c>
      <c r="R11" s="36" t="s">
        <v>29</v>
      </c>
      <c r="S11" s="39" t="s">
        <v>31</v>
      </c>
      <c r="T11" s="39" t="s">
        <v>32</v>
      </c>
      <c r="U11" s="39" t="s">
        <v>586</v>
      </c>
      <c r="V11" s="40" t="s">
        <v>640</v>
      </c>
      <c r="W11" s="74"/>
      <c r="X11" s="75">
        <v>1</v>
      </c>
    </row>
    <row r="12" spans="1:24" s="32" customFormat="1" ht="130.05000000000001" customHeight="1" x14ac:dyDescent="0.3">
      <c r="A12" s="33" t="s">
        <v>181</v>
      </c>
      <c r="B12" s="34" t="s">
        <v>60</v>
      </c>
      <c r="C12" s="35" t="s">
        <v>61</v>
      </c>
      <c r="D12" s="36" t="s">
        <v>23</v>
      </c>
      <c r="E12" s="37" t="s">
        <v>62</v>
      </c>
      <c r="F12" s="38" t="s">
        <v>37</v>
      </c>
      <c r="G12" s="39" t="s">
        <v>26</v>
      </c>
      <c r="H12" s="39" t="s">
        <v>26</v>
      </c>
      <c r="I12" s="39" t="s">
        <v>37</v>
      </c>
      <c r="J12" s="39" t="s">
        <v>25</v>
      </c>
      <c r="K12" s="39" t="s">
        <v>27</v>
      </c>
      <c r="L12" s="40"/>
      <c r="M12" s="36" t="s">
        <v>39</v>
      </c>
      <c r="N12" s="41" t="s">
        <v>641</v>
      </c>
      <c r="O12" s="36" t="s">
        <v>47</v>
      </c>
      <c r="P12" s="40" t="s">
        <v>642</v>
      </c>
      <c r="Q12" s="43" t="s">
        <v>30</v>
      </c>
      <c r="R12" s="36" t="s">
        <v>47</v>
      </c>
      <c r="S12" s="39" t="s">
        <v>31</v>
      </c>
      <c r="T12" s="39" t="s">
        <v>32</v>
      </c>
      <c r="U12" s="39" t="s">
        <v>586</v>
      </c>
      <c r="V12" s="40" t="s">
        <v>643</v>
      </c>
      <c r="W12" s="74"/>
      <c r="X12" s="75">
        <v>1</v>
      </c>
    </row>
    <row r="13" spans="1:24" s="32" customFormat="1" ht="100.05" customHeight="1" x14ac:dyDescent="0.3">
      <c r="A13" s="33" t="s">
        <v>181</v>
      </c>
      <c r="B13" s="34" t="s">
        <v>63</v>
      </c>
      <c r="C13" s="35" t="s">
        <v>64</v>
      </c>
      <c r="D13" s="36" t="s">
        <v>23</v>
      </c>
      <c r="E13" s="37" t="s">
        <v>65</v>
      </c>
      <c r="F13" s="38" t="s">
        <v>37</v>
      </c>
      <c r="G13" s="39" t="s">
        <v>26</v>
      </c>
      <c r="H13" s="39" t="s">
        <v>27</v>
      </c>
      <c r="I13" s="39" t="s">
        <v>37</v>
      </c>
      <c r="J13" s="39" t="s">
        <v>25</v>
      </c>
      <c r="K13" s="39" t="s">
        <v>27</v>
      </c>
      <c r="L13" s="40"/>
      <c r="M13" s="36" t="s">
        <v>29</v>
      </c>
      <c r="N13" s="41" t="s">
        <v>644</v>
      </c>
      <c r="O13" s="42"/>
      <c r="P13" s="40" t="s">
        <v>30</v>
      </c>
      <c r="Q13" s="43" t="s">
        <v>30</v>
      </c>
      <c r="R13" s="36" t="s">
        <v>29</v>
      </c>
      <c r="S13" s="39" t="s">
        <v>31</v>
      </c>
      <c r="T13" s="39" t="s">
        <v>32</v>
      </c>
      <c r="U13" s="39" t="s">
        <v>633</v>
      </c>
      <c r="V13" s="40" t="s">
        <v>645</v>
      </c>
      <c r="W13" s="74"/>
      <c r="X13" s="75">
        <v>1</v>
      </c>
    </row>
    <row r="14" spans="1:24" s="32" customFormat="1" ht="130.05000000000001" customHeight="1" x14ac:dyDescent="0.3">
      <c r="A14" s="33" t="s">
        <v>181</v>
      </c>
      <c r="B14" s="34" t="s">
        <v>66</v>
      </c>
      <c r="C14" s="35" t="s">
        <v>67</v>
      </c>
      <c r="D14" s="36" t="s">
        <v>35</v>
      </c>
      <c r="E14" s="37" t="s">
        <v>68</v>
      </c>
      <c r="F14" s="38" t="s">
        <v>37</v>
      </c>
      <c r="G14" s="39" t="s">
        <v>25</v>
      </c>
      <c r="H14" s="39" t="s">
        <v>27</v>
      </c>
      <c r="I14" s="39" t="s">
        <v>37</v>
      </c>
      <c r="J14" s="39" t="s">
        <v>25</v>
      </c>
      <c r="K14" s="39" t="s">
        <v>37</v>
      </c>
      <c r="L14" s="40" t="s">
        <v>46</v>
      </c>
      <c r="M14" s="36" t="s">
        <v>39</v>
      </c>
      <c r="N14" s="41" t="s">
        <v>350</v>
      </c>
      <c r="O14" s="36" t="s">
        <v>47</v>
      </c>
      <c r="P14" s="40" t="s">
        <v>646</v>
      </c>
      <c r="Q14" s="43" t="s">
        <v>30</v>
      </c>
      <c r="R14" s="36" t="s">
        <v>47</v>
      </c>
      <c r="S14" s="39" t="s">
        <v>31</v>
      </c>
      <c r="T14" s="131" t="s">
        <v>647</v>
      </c>
      <c r="U14" s="39" t="s">
        <v>586</v>
      </c>
      <c r="V14" s="40" t="s">
        <v>648</v>
      </c>
      <c r="W14" s="74"/>
      <c r="X14" s="75">
        <v>1</v>
      </c>
    </row>
    <row r="15" spans="1:24" s="32" customFormat="1" ht="130.05000000000001" customHeight="1" x14ac:dyDescent="0.3">
      <c r="A15" s="33" t="s">
        <v>181</v>
      </c>
      <c r="B15" s="34" t="s">
        <v>69</v>
      </c>
      <c r="C15" s="35" t="s">
        <v>70</v>
      </c>
      <c r="D15" s="36" t="s">
        <v>35</v>
      </c>
      <c r="E15" s="37" t="s">
        <v>71</v>
      </c>
      <c r="F15" s="38" t="s">
        <v>37</v>
      </c>
      <c r="G15" s="39" t="s">
        <v>25</v>
      </c>
      <c r="H15" s="39" t="s">
        <v>26</v>
      </c>
      <c r="I15" s="39" t="s">
        <v>37</v>
      </c>
      <c r="J15" s="39" t="s">
        <v>25</v>
      </c>
      <c r="K15" s="39" t="s">
        <v>26</v>
      </c>
      <c r="L15" s="40" t="s">
        <v>72</v>
      </c>
      <c r="M15" s="36" t="s">
        <v>39</v>
      </c>
      <c r="N15" s="41" t="s">
        <v>649</v>
      </c>
      <c r="O15" s="36" t="s">
        <v>47</v>
      </c>
      <c r="P15" s="40" t="s">
        <v>650</v>
      </c>
      <c r="Q15" s="43" t="s">
        <v>30</v>
      </c>
      <c r="R15" s="36" t="s">
        <v>47</v>
      </c>
      <c r="S15" s="39" t="s">
        <v>31</v>
      </c>
      <c r="T15" s="131" t="s">
        <v>40</v>
      </c>
      <c r="U15" s="39" t="s">
        <v>633</v>
      </c>
      <c r="V15" s="40" t="s">
        <v>651</v>
      </c>
      <c r="W15" s="74"/>
      <c r="X15" s="75">
        <v>1</v>
      </c>
    </row>
    <row r="16" spans="1:24" s="32" customFormat="1" ht="130.05000000000001" customHeight="1" x14ac:dyDescent="0.3">
      <c r="A16" s="33" t="s">
        <v>181</v>
      </c>
      <c r="B16" s="34" t="s">
        <v>73</v>
      </c>
      <c r="C16" s="35" t="s">
        <v>74</v>
      </c>
      <c r="D16" s="36" t="s">
        <v>35</v>
      </c>
      <c r="E16" s="37" t="s">
        <v>68</v>
      </c>
      <c r="F16" s="38" t="s">
        <v>37</v>
      </c>
      <c r="G16" s="39" t="s">
        <v>26</v>
      </c>
      <c r="H16" s="39" t="s">
        <v>26</v>
      </c>
      <c r="I16" s="39" t="s">
        <v>37</v>
      </c>
      <c r="J16" s="39" t="s">
        <v>25</v>
      </c>
      <c r="K16" s="39" t="s">
        <v>26</v>
      </c>
      <c r="L16" s="40" t="s">
        <v>46</v>
      </c>
      <c r="M16" s="36" t="s">
        <v>39</v>
      </c>
      <c r="N16" s="41" t="s">
        <v>652</v>
      </c>
      <c r="O16" s="42"/>
      <c r="P16" s="40" t="s">
        <v>191</v>
      </c>
      <c r="Q16" s="40" t="s">
        <v>191</v>
      </c>
      <c r="R16" s="36" t="s">
        <v>39</v>
      </c>
      <c r="S16" s="39" t="s">
        <v>31</v>
      </c>
      <c r="T16" s="131" t="s">
        <v>40</v>
      </c>
      <c r="U16" s="39" t="s">
        <v>633</v>
      </c>
      <c r="V16" s="40" t="s">
        <v>351</v>
      </c>
      <c r="W16" s="74"/>
      <c r="X16" s="75">
        <v>1</v>
      </c>
    </row>
    <row r="17" spans="1:24" s="32" customFormat="1" ht="130.05000000000001" customHeight="1" x14ac:dyDescent="0.3">
      <c r="A17" s="33" t="s">
        <v>181</v>
      </c>
      <c r="B17" s="34" t="s">
        <v>75</v>
      </c>
      <c r="C17" s="35" t="s">
        <v>76</v>
      </c>
      <c r="D17" s="36" t="s">
        <v>23</v>
      </c>
      <c r="E17" s="37" t="s">
        <v>77</v>
      </c>
      <c r="F17" s="38" t="s">
        <v>37</v>
      </c>
      <c r="G17" s="39" t="s">
        <v>26</v>
      </c>
      <c r="H17" s="39" t="s">
        <v>27</v>
      </c>
      <c r="I17" s="39" t="s">
        <v>37</v>
      </c>
      <c r="J17" s="39" t="s">
        <v>25</v>
      </c>
      <c r="K17" s="39" t="s">
        <v>25</v>
      </c>
      <c r="L17" s="40" t="s">
        <v>78</v>
      </c>
      <c r="M17" s="36" t="s">
        <v>47</v>
      </c>
      <c r="N17" s="41" t="s">
        <v>653</v>
      </c>
      <c r="O17" s="36" t="s">
        <v>47</v>
      </c>
      <c r="P17" s="40" t="s">
        <v>654</v>
      </c>
      <c r="Q17" s="43" t="s">
        <v>30</v>
      </c>
      <c r="R17" s="36" t="s">
        <v>47</v>
      </c>
      <c r="S17" s="39" t="s">
        <v>31</v>
      </c>
      <c r="T17" s="131" t="s">
        <v>655</v>
      </c>
      <c r="U17" s="39" t="s">
        <v>586</v>
      </c>
      <c r="V17" s="40" t="s">
        <v>656</v>
      </c>
      <c r="W17" s="74"/>
      <c r="X17" s="75">
        <v>1</v>
      </c>
    </row>
    <row r="18" spans="1:24" s="32" customFormat="1" ht="110.4" x14ac:dyDescent="0.3">
      <c r="A18" s="33" t="s">
        <v>181</v>
      </c>
      <c r="B18" s="34" t="s">
        <v>79</v>
      </c>
      <c r="C18" s="35" t="s">
        <v>80</v>
      </c>
      <c r="D18" s="36" t="s">
        <v>23</v>
      </c>
      <c r="E18" s="37" t="s">
        <v>81</v>
      </c>
      <c r="F18" s="38" t="s">
        <v>37</v>
      </c>
      <c r="G18" s="39" t="s">
        <v>26</v>
      </c>
      <c r="H18" s="39" t="s">
        <v>27</v>
      </c>
      <c r="I18" s="39" t="s">
        <v>37</v>
      </c>
      <c r="J18" s="39" t="s">
        <v>25</v>
      </c>
      <c r="K18" s="39" t="s">
        <v>27</v>
      </c>
      <c r="L18" s="40"/>
      <c r="M18" s="36" t="s">
        <v>39</v>
      </c>
      <c r="N18" s="41" t="s">
        <v>657</v>
      </c>
      <c r="O18" s="36" t="s">
        <v>47</v>
      </c>
      <c r="P18" s="40" t="s">
        <v>658</v>
      </c>
      <c r="Q18" s="43" t="s">
        <v>30</v>
      </c>
      <c r="R18" s="36" t="s">
        <v>47</v>
      </c>
      <c r="S18" s="39" t="s">
        <v>31</v>
      </c>
      <c r="T18" s="131" t="s">
        <v>659</v>
      </c>
      <c r="U18" s="39" t="s">
        <v>633</v>
      </c>
      <c r="V18" s="40" t="s">
        <v>660</v>
      </c>
      <c r="W18" s="74"/>
      <c r="X18" s="75">
        <v>1</v>
      </c>
    </row>
    <row r="19" spans="1:24" s="32" customFormat="1" ht="180" customHeight="1" x14ac:dyDescent="0.3">
      <c r="A19" s="33" t="s">
        <v>181</v>
      </c>
      <c r="B19" s="34" t="s">
        <v>82</v>
      </c>
      <c r="C19" s="35" t="s">
        <v>83</v>
      </c>
      <c r="D19" s="36" t="s">
        <v>35</v>
      </c>
      <c r="E19" s="37" t="s">
        <v>68</v>
      </c>
      <c r="F19" s="38" t="s">
        <v>37</v>
      </c>
      <c r="G19" s="39" t="s">
        <v>26</v>
      </c>
      <c r="H19" s="39" t="s">
        <v>27</v>
      </c>
      <c r="I19" s="39" t="s">
        <v>37</v>
      </c>
      <c r="J19" s="39" t="s">
        <v>25</v>
      </c>
      <c r="K19" s="39" t="s">
        <v>27</v>
      </c>
      <c r="L19" s="40"/>
      <c r="M19" s="36"/>
      <c r="N19" s="41" t="s">
        <v>661</v>
      </c>
      <c r="O19" s="36" t="s">
        <v>47</v>
      </c>
      <c r="P19" s="40" t="s">
        <v>662</v>
      </c>
      <c r="Q19" s="43" t="s">
        <v>30</v>
      </c>
      <c r="R19" s="36" t="s">
        <v>47</v>
      </c>
      <c r="S19" s="39" t="s">
        <v>31</v>
      </c>
      <c r="T19" s="131" t="s">
        <v>663</v>
      </c>
      <c r="U19" s="39" t="s">
        <v>633</v>
      </c>
      <c r="V19" s="40" t="s">
        <v>664</v>
      </c>
      <c r="W19" s="74"/>
      <c r="X19" s="75">
        <v>1</v>
      </c>
    </row>
    <row r="20" spans="1:24" s="32" customFormat="1" ht="130.05000000000001" customHeight="1" x14ac:dyDescent="0.3">
      <c r="A20" s="33" t="s">
        <v>181</v>
      </c>
      <c r="B20" s="34" t="s">
        <v>84</v>
      </c>
      <c r="C20" s="35" t="s">
        <v>85</v>
      </c>
      <c r="D20" s="36" t="s">
        <v>23</v>
      </c>
      <c r="E20" s="37" t="s">
        <v>86</v>
      </c>
      <c r="F20" s="38" t="s">
        <v>37</v>
      </c>
      <c r="G20" s="39" t="s">
        <v>37</v>
      </c>
      <c r="H20" s="39" t="s">
        <v>27</v>
      </c>
      <c r="I20" s="39" t="s">
        <v>37</v>
      </c>
      <c r="J20" s="39" t="s">
        <v>25</v>
      </c>
      <c r="K20" s="39" t="s">
        <v>27</v>
      </c>
      <c r="L20" s="40" t="s">
        <v>87</v>
      </c>
      <c r="M20" s="36" t="s">
        <v>47</v>
      </c>
      <c r="N20" s="41" t="s">
        <v>665</v>
      </c>
      <c r="O20" s="36" t="s">
        <v>47</v>
      </c>
      <c r="P20" s="40" t="s">
        <v>666</v>
      </c>
      <c r="Q20" s="43" t="s">
        <v>30</v>
      </c>
      <c r="R20" s="36" t="s">
        <v>47</v>
      </c>
      <c r="S20" s="39" t="s">
        <v>31</v>
      </c>
      <c r="T20" s="131" t="s">
        <v>40</v>
      </c>
      <c r="U20" s="39" t="s">
        <v>586</v>
      </c>
      <c r="V20" s="40" t="s">
        <v>667</v>
      </c>
      <c r="W20" s="74"/>
      <c r="X20" s="75">
        <v>1</v>
      </c>
    </row>
    <row r="21" spans="1:24" s="32" customFormat="1" ht="130.05000000000001" customHeight="1" x14ac:dyDescent="0.3">
      <c r="A21" s="33" t="s">
        <v>181</v>
      </c>
      <c r="B21" s="34" t="s">
        <v>88</v>
      </c>
      <c r="C21" s="35" t="s">
        <v>89</v>
      </c>
      <c r="D21" s="36" t="s">
        <v>35</v>
      </c>
      <c r="E21" s="37" t="s">
        <v>68</v>
      </c>
      <c r="F21" s="38" t="s">
        <v>37</v>
      </c>
      <c r="G21" s="39" t="s">
        <v>26</v>
      </c>
      <c r="H21" s="39" t="s">
        <v>27</v>
      </c>
      <c r="I21" s="39" t="s">
        <v>37</v>
      </c>
      <c r="J21" s="39" t="s">
        <v>25</v>
      </c>
      <c r="K21" s="39" t="s">
        <v>27</v>
      </c>
      <c r="L21" s="40"/>
      <c r="M21" s="36" t="s">
        <v>39</v>
      </c>
      <c r="N21" s="41" t="s">
        <v>668</v>
      </c>
      <c r="O21" s="42"/>
      <c r="P21" s="40" t="s">
        <v>191</v>
      </c>
      <c r="Q21" s="40" t="s">
        <v>191</v>
      </c>
      <c r="R21" s="36" t="s">
        <v>39</v>
      </c>
      <c r="S21" s="39" t="s">
        <v>31</v>
      </c>
      <c r="T21" s="131" t="s">
        <v>40</v>
      </c>
      <c r="U21" s="39" t="s">
        <v>633</v>
      </c>
      <c r="V21" s="40" t="s">
        <v>49</v>
      </c>
      <c r="W21" s="74"/>
      <c r="X21" s="75">
        <v>1</v>
      </c>
    </row>
    <row r="22" spans="1:24" s="32" customFormat="1" ht="70.05" customHeight="1" x14ac:dyDescent="0.3">
      <c r="A22" s="33" t="s">
        <v>182</v>
      </c>
      <c r="B22" s="34" t="s">
        <v>90</v>
      </c>
      <c r="C22" s="35" t="s">
        <v>91</v>
      </c>
      <c r="D22" s="36" t="s">
        <v>35</v>
      </c>
      <c r="E22" s="37" t="s">
        <v>68</v>
      </c>
      <c r="F22" s="38" t="s">
        <v>37</v>
      </c>
      <c r="G22" s="39" t="s">
        <v>25</v>
      </c>
      <c r="H22" s="39" t="s">
        <v>27</v>
      </c>
      <c r="I22" s="39" t="s">
        <v>37</v>
      </c>
      <c r="J22" s="39" t="s">
        <v>25</v>
      </c>
      <c r="K22" s="39" t="s">
        <v>55</v>
      </c>
      <c r="L22" s="40" t="s">
        <v>46</v>
      </c>
      <c r="M22" s="36" t="s">
        <v>39</v>
      </c>
      <c r="N22" s="41" t="s">
        <v>668</v>
      </c>
      <c r="O22" s="42"/>
      <c r="P22" s="40" t="s">
        <v>191</v>
      </c>
      <c r="Q22" s="40" t="s">
        <v>191</v>
      </c>
      <c r="R22" s="36" t="s">
        <v>39</v>
      </c>
      <c r="S22" s="39" t="s">
        <v>31</v>
      </c>
      <c r="T22" s="39" t="s">
        <v>32</v>
      </c>
      <c r="U22" s="39" t="s">
        <v>586</v>
      </c>
      <c r="V22" s="40" t="s">
        <v>351</v>
      </c>
      <c r="W22" s="74"/>
      <c r="X22" s="75">
        <v>1</v>
      </c>
    </row>
    <row r="23" spans="1:24" s="32" customFormat="1" ht="250.05" customHeight="1" x14ac:dyDescent="0.3">
      <c r="A23" s="33" t="s">
        <v>182</v>
      </c>
      <c r="B23" s="34" t="s">
        <v>92</v>
      </c>
      <c r="C23" s="35" t="s">
        <v>93</v>
      </c>
      <c r="D23" s="36" t="s">
        <v>23</v>
      </c>
      <c r="E23" s="37" t="s">
        <v>94</v>
      </c>
      <c r="F23" s="38" t="s">
        <v>37</v>
      </c>
      <c r="G23" s="39" t="s">
        <v>25</v>
      </c>
      <c r="H23" s="39" t="s">
        <v>27</v>
      </c>
      <c r="I23" s="39" t="s">
        <v>37</v>
      </c>
      <c r="J23" s="39" t="s">
        <v>25</v>
      </c>
      <c r="K23" s="39" t="s">
        <v>55</v>
      </c>
      <c r="L23" s="40" t="s">
        <v>46</v>
      </c>
      <c r="M23" s="36" t="s">
        <v>29</v>
      </c>
      <c r="N23" s="41" t="s">
        <v>669</v>
      </c>
      <c r="O23" s="42"/>
      <c r="P23" s="40" t="s">
        <v>95</v>
      </c>
      <c r="Q23" s="64" t="s">
        <v>670</v>
      </c>
      <c r="R23" s="36" t="s">
        <v>39</v>
      </c>
      <c r="S23" s="39" t="s">
        <v>31</v>
      </c>
      <c r="T23" s="39" t="s">
        <v>32</v>
      </c>
      <c r="U23" s="39" t="s">
        <v>633</v>
      </c>
      <c r="V23" s="40" t="s">
        <v>671</v>
      </c>
      <c r="W23" s="74"/>
      <c r="X23" s="75">
        <v>1</v>
      </c>
    </row>
    <row r="24" spans="1:24" s="32" customFormat="1" ht="229.95" customHeight="1" x14ac:dyDescent="0.3">
      <c r="A24" s="33" t="s">
        <v>182</v>
      </c>
      <c r="B24" s="34" t="s">
        <v>96</v>
      </c>
      <c r="C24" s="35" t="s">
        <v>97</v>
      </c>
      <c r="D24" s="36" t="s">
        <v>23</v>
      </c>
      <c r="E24" s="37" t="s">
        <v>98</v>
      </c>
      <c r="F24" s="38" t="s">
        <v>37</v>
      </c>
      <c r="G24" s="39" t="s">
        <v>25</v>
      </c>
      <c r="H24" s="39" t="s">
        <v>27</v>
      </c>
      <c r="I24" s="39" t="s">
        <v>37</v>
      </c>
      <c r="J24" s="39" t="s">
        <v>25</v>
      </c>
      <c r="K24" s="39" t="s">
        <v>55</v>
      </c>
      <c r="L24" s="40" t="s">
        <v>46</v>
      </c>
      <c r="M24" s="36" t="s">
        <v>47</v>
      </c>
      <c r="N24" s="41" t="s">
        <v>672</v>
      </c>
      <c r="O24" s="42"/>
      <c r="P24" s="40" t="s">
        <v>95</v>
      </c>
      <c r="Q24" s="64" t="s">
        <v>673</v>
      </c>
      <c r="R24" s="36" t="s">
        <v>47</v>
      </c>
      <c r="S24" s="39" t="s">
        <v>31</v>
      </c>
      <c r="T24" s="39" t="s">
        <v>32</v>
      </c>
      <c r="U24" s="39" t="s">
        <v>586</v>
      </c>
      <c r="V24" s="40" t="s">
        <v>674</v>
      </c>
      <c r="W24" s="74"/>
      <c r="X24" s="75">
        <v>1</v>
      </c>
    </row>
    <row r="25" spans="1:24" s="32" customFormat="1" ht="250.05" customHeight="1" x14ac:dyDescent="0.3">
      <c r="A25" s="33" t="s">
        <v>182</v>
      </c>
      <c r="B25" s="34" t="s">
        <v>99</v>
      </c>
      <c r="C25" s="35" t="s">
        <v>100</v>
      </c>
      <c r="D25" s="36" t="s">
        <v>23</v>
      </c>
      <c r="E25" s="37" t="s">
        <v>101</v>
      </c>
      <c r="F25" s="38" t="s">
        <v>37</v>
      </c>
      <c r="G25" s="39" t="s">
        <v>25</v>
      </c>
      <c r="H25" s="39" t="s">
        <v>27</v>
      </c>
      <c r="I25" s="39" t="s">
        <v>37</v>
      </c>
      <c r="J25" s="39" t="s">
        <v>25</v>
      </c>
      <c r="K25" s="39" t="s">
        <v>55</v>
      </c>
      <c r="L25" s="40" t="s">
        <v>46</v>
      </c>
      <c r="M25" s="36" t="s">
        <v>29</v>
      </c>
      <c r="N25" s="41" t="s">
        <v>675</v>
      </c>
      <c r="O25" s="42"/>
      <c r="P25" s="40" t="s">
        <v>95</v>
      </c>
      <c r="Q25" s="64" t="s">
        <v>676</v>
      </c>
      <c r="R25" s="36" t="s">
        <v>29</v>
      </c>
      <c r="S25" s="39" t="s">
        <v>31</v>
      </c>
      <c r="T25" s="39" t="s">
        <v>32</v>
      </c>
      <c r="U25" s="39" t="s">
        <v>586</v>
      </c>
      <c r="V25" s="40" t="s">
        <v>677</v>
      </c>
      <c r="W25" s="74"/>
      <c r="X25" s="75">
        <v>1</v>
      </c>
    </row>
    <row r="26" spans="1:24" s="32" customFormat="1" ht="229.95" customHeight="1" x14ac:dyDescent="0.3">
      <c r="A26" s="33" t="s">
        <v>183</v>
      </c>
      <c r="B26" s="34" t="s">
        <v>102</v>
      </c>
      <c r="C26" s="35" t="s">
        <v>103</v>
      </c>
      <c r="D26" s="36" t="s">
        <v>23</v>
      </c>
      <c r="E26" s="37" t="s">
        <v>104</v>
      </c>
      <c r="F26" s="38" t="s">
        <v>37</v>
      </c>
      <c r="G26" s="39" t="s">
        <v>25</v>
      </c>
      <c r="H26" s="39" t="s">
        <v>27</v>
      </c>
      <c r="I26" s="39" t="s">
        <v>37</v>
      </c>
      <c r="J26" s="39" t="s">
        <v>25</v>
      </c>
      <c r="K26" s="39" t="s">
        <v>37</v>
      </c>
      <c r="L26" s="40" t="s">
        <v>46</v>
      </c>
      <c r="M26" s="36" t="s">
        <v>29</v>
      </c>
      <c r="N26" s="41" t="s">
        <v>678</v>
      </c>
      <c r="O26" s="42"/>
      <c r="P26" s="40" t="s">
        <v>95</v>
      </c>
      <c r="Q26" s="64" t="s">
        <v>679</v>
      </c>
      <c r="R26" s="36" t="s">
        <v>29</v>
      </c>
      <c r="S26" s="39" t="s">
        <v>31</v>
      </c>
      <c r="T26" s="131" t="s">
        <v>680</v>
      </c>
      <c r="U26" s="39" t="s">
        <v>586</v>
      </c>
      <c r="V26" s="40" t="s">
        <v>681</v>
      </c>
      <c r="W26" s="74"/>
      <c r="X26" s="75">
        <v>1</v>
      </c>
    </row>
    <row r="27" spans="1:24" s="32" customFormat="1" ht="169.95" customHeight="1" x14ac:dyDescent="0.3">
      <c r="A27" s="33" t="s">
        <v>181</v>
      </c>
      <c r="B27" s="34" t="s">
        <v>105</v>
      </c>
      <c r="C27" s="35" t="s">
        <v>106</v>
      </c>
      <c r="D27" s="36" t="s">
        <v>35</v>
      </c>
      <c r="E27" s="37" t="s">
        <v>68</v>
      </c>
      <c r="F27" s="38" t="s">
        <v>37</v>
      </c>
      <c r="G27" s="39" t="s">
        <v>25</v>
      </c>
      <c r="H27" s="39" t="s">
        <v>27</v>
      </c>
      <c r="I27" s="39" t="s">
        <v>25</v>
      </c>
      <c r="J27" s="39" t="s">
        <v>25</v>
      </c>
      <c r="K27" s="39" t="s">
        <v>26</v>
      </c>
      <c r="L27" s="40" t="s">
        <v>107</v>
      </c>
      <c r="M27" s="65" t="s">
        <v>39</v>
      </c>
      <c r="N27" s="41" t="s">
        <v>682</v>
      </c>
      <c r="O27" s="65" t="s">
        <v>47</v>
      </c>
      <c r="P27" s="40" t="s">
        <v>683</v>
      </c>
      <c r="Q27" s="43" t="s">
        <v>30</v>
      </c>
      <c r="R27" s="65" t="s">
        <v>47</v>
      </c>
      <c r="S27" s="39" t="s">
        <v>31</v>
      </c>
      <c r="T27" s="39" t="s">
        <v>32</v>
      </c>
      <c r="U27" s="39" t="s">
        <v>586</v>
      </c>
      <c r="V27" s="40" t="s">
        <v>684</v>
      </c>
      <c r="W27" s="74"/>
      <c r="X27" s="75">
        <v>1</v>
      </c>
    </row>
    <row r="28" spans="1:24" s="32" customFormat="1" ht="229.95" customHeight="1" x14ac:dyDescent="0.3">
      <c r="A28" s="33" t="s">
        <v>183</v>
      </c>
      <c r="B28" s="34" t="s">
        <v>108</v>
      </c>
      <c r="C28" s="35" t="s">
        <v>109</v>
      </c>
      <c r="D28" s="36" t="s">
        <v>23</v>
      </c>
      <c r="E28" s="37" t="s">
        <v>104</v>
      </c>
      <c r="F28" s="38" t="s">
        <v>37</v>
      </c>
      <c r="G28" s="39" t="s">
        <v>25</v>
      </c>
      <c r="H28" s="39" t="s">
        <v>27</v>
      </c>
      <c r="I28" s="39" t="s">
        <v>37</v>
      </c>
      <c r="J28" s="39" t="s">
        <v>25</v>
      </c>
      <c r="K28" s="39" t="s">
        <v>25</v>
      </c>
      <c r="L28" s="40" t="s">
        <v>110</v>
      </c>
      <c r="M28" s="36" t="s">
        <v>39</v>
      </c>
      <c r="N28" s="41" t="s">
        <v>111</v>
      </c>
      <c r="O28" s="42"/>
      <c r="P28" s="40" t="s">
        <v>95</v>
      </c>
      <c r="Q28" s="64" t="s">
        <v>685</v>
      </c>
      <c r="R28" s="36" t="s">
        <v>29</v>
      </c>
      <c r="S28" s="39" t="s">
        <v>31</v>
      </c>
      <c r="T28" s="39" t="s">
        <v>32</v>
      </c>
      <c r="U28" s="39" t="s">
        <v>586</v>
      </c>
      <c r="V28" s="40" t="s">
        <v>686</v>
      </c>
      <c r="W28" s="74"/>
      <c r="X28" s="75">
        <v>1</v>
      </c>
    </row>
    <row r="29" spans="1:24" s="32" customFormat="1" ht="169.95" customHeight="1" x14ac:dyDescent="0.3">
      <c r="A29" s="33" t="s">
        <v>181</v>
      </c>
      <c r="B29" s="34" t="s">
        <v>112</v>
      </c>
      <c r="C29" s="35" t="s">
        <v>113</v>
      </c>
      <c r="D29" s="36" t="s">
        <v>35</v>
      </c>
      <c r="E29" s="37" t="s">
        <v>68</v>
      </c>
      <c r="F29" s="38" t="s">
        <v>25</v>
      </c>
      <c r="G29" s="39" t="s">
        <v>25</v>
      </c>
      <c r="H29" s="39" t="s">
        <v>27</v>
      </c>
      <c r="I29" s="39" t="s">
        <v>37</v>
      </c>
      <c r="J29" s="39" t="s">
        <v>25</v>
      </c>
      <c r="K29" s="39" t="s">
        <v>25</v>
      </c>
      <c r="L29" s="40" t="s">
        <v>114</v>
      </c>
      <c r="M29" s="65" t="s">
        <v>39</v>
      </c>
      <c r="N29" s="41" t="s">
        <v>687</v>
      </c>
      <c r="O29" s="65" t="s">
        <v>39</v>
      </c>
      <c r="P29" s="40" t="s">
        <v>688</v>
      </c>
      <c r="Q29" s="43" t="s">
        <v>30</v>
      </c>
      <c r="R29" s="42"/>
      <c r="S29" s="39" t="s">
        <v>31</v>
      </c>
      <c r="T29" s="39" t="s">
        <v>32</v>
      </c>
      <c r="U29" s="39" t="s">
        <v>586</v>
      </c>
      <c r="V29" s="40" t="s">
        <v>355</v>
      </c>
      <c r="W29" s="74"/>
      <c r="X29" s="75">
        <v>1</v>
      </c>
    </row>
    <row r="30" spans="1:24" s="32" customFormat="1" ht="169.95" customHeight="1" x14ac:dyDescent="0.3">
      <c r="A30" s="33" t="s">
        <v>184</v>
      </c>
      <c r="B30" s="34" t="s">
        <v>115</v>
      </c>
      <c r="C30" s="35" t="s">
        <v>116</v>
      </c>
      <c r="D30" s="36" t="s">
        <v>35</v>
      </c>
      <c r="E30" s="37" t="s">
        <v>68</v>
      </c>
      <c r="F30" s="38" t="s">
        <v>37</v>
      </c>
      <c r="G30" s="39" t="s">
        <v>26</v>
      </c>
      <c r="H30" s="39" t="s">
        <v>27</v>
      </c>
      <c r="I30" s="39" t="s">
        <v>37</v>
      </c>
      <c r="J30" s="39" t="s">
        <v>25</v>
      </c>
      <c r="K30" s="39" t="s">
        <v>26</v>
      </c>
      <c r="L30" s="40" t="s">
        <v>46</v>
      </c>
      <c r="M30" s="65" t="s">
        <v>39</v>
      </c>
      <c r="N30" s="41" t="s">
        <v>689</v>
      </c>
      <c r="O30" s="65" t="s">
        <v>29</v>
      </c>
      <c r="P30" s="40" t="s">
        <v>690</v>
      </c>
      <c r="Q30" s="43" t="s">
        <v>30</v>
      </c>
      <c r="R30" s="65" t="s">
        <v>29</v>
      </c>
      <c r="S30" s="39" t="s">
        <v>31</v>
      </c>
      <c r="T30" s="39" t="s">
        <v>32</v>
      </c>
      <c r="U30" s="39" t="s">
        <v>633</v>
      </c>
      <c r="V30" s="40" t="s">
        <v>691</v>
      </c>
      <c r="W30" s="74"/>
      <c r="X30" s="75">
        <v>1</v>
      </c>
    </row>
    <row r="31" spans="1:24" s="32" customFormat="1" ht="90" customHeight="1" x14ac:dyDescent="0.3">
      <c r="A31" s="33" t="s">
        <v>184</v>
      </c>
      <c r="B31" s="34" t="s">
        <v>117</v>
      </c>
      <c r="C31" s="35" t="s">
        <v>118</v>
      </c>
      <c r="D31" s="36" t="s">
        <v>35</v>
      </c>
      <c r="E31" s="37" t="s">
        <v>68</v>
      </c>
      <c r="F31" s="38" t="s">
        <v>37</v>
      </c>
      <c r="G31" s="39" t="s">
        <v>25</v>
      </c>
      <c r="H31" s="39" t="s">
        <v>25</v>
      </c>
      <c r="I31" s="39" t="s">
        <v>37</v>
      </c>
      <c r="J31" s="39" t="s">
        <v>25</v>
      </c>
      <c r="K31" s="39" t="s">
        <v>27</v>
      </c>
      <c r="L31" s="40" t="s">
        <v>119</v>
      </c>
      <c r="M31" s="36" t="s">
        <v>29</v>
      </c>
      <c r="N31" s="41" t="s">
        <v>692</v>
      </c>
      <c r="O31" s="36" t="s">
        <v>47</v>
      </c>
      <c r="P31" s="40" t="s">
        <v>693</v>
      </c>
      <c r="Q31" s="43" t="s">
        <v>30</v>
      </c>
      <c r="R31" s="36" t="s">
        <v>47</v>
      </c>
      <c r="S31" s="39" t="s">
        <v>31</v>
      </c>
      <c r="T31" s="39" t="s">
        <v>32</v>
      </c>
      <c r="U31" s="39" t="s">
        <v>586</v>
      </c>
      <c r="V31" s="40" t="s">
        <v>694</v>
      </c>
      <c r="W31" s="74"/>
      <c r="X31" s="75">
        <v>1</v>
      </c>
    </row>
    <row r="32" spans="1:24" s="32" customFormat="1" ht="150" customHeight="1" x14ac:dyDescent="0.3">
      <c r="A32" s="33" t="s">
        <v>184</v>
      </c>
      <c r="B32" s="34" t="s">
        <v>120</v>
      </c>
      <c r="C32" s="35" t="s">
        <v>121</v>
      </c>
      <c r="D32" s="36" t="s">
        <v>23</v>
      </c>
      <c r="E32" s="37" t="s">
        <v>104</v>
      </c>
      <c r="F32" s="38" t="s">
        <v>37</v>
      </c>
      <c r="G32" s="39" t="s">
        <v>26</v>
      </c>
      <c r="H32" s="39" t="s">
        <v>27</v>
      </c>
      <c r="I32" s="39" t="s">
        <v>37</v>
      </c>
      <c r="J32" s="39" t="s">
        <v>25</v>
      </c>
      <c r="K32" s="39" t="s">
        <v>27</v>
      </c>
      <c r="L32" s="40"/>
      <c r="M32" s="36" t="s">
        <v>39</v>
      </c>
      <c r="N32" s="41" t="s">
        <v>695</v>
      </c>
      <c r="O32" s="42"/>
      <c r="P32" s="40" t="s">
        <v>95</v>
      </c>
      <c r="Q32" s="43" t="s">
        <v>30</v>
      </c>
      <c r="R32" s="36" t="s">
        <v>39</v>
      </c>
      <c r="S32" s="39" t="s">
        <v>31</v>
      </c>
      <c r="T32" s="39" t="s">
        <v>32</v>
      </c>
      <c r="U32" s="39" t="s">
        <v>586</v>
      </c>
      <c r="V32" s="40" t="s">
        <v>356</v>
      </c>
      <c r="W32" s="74"/>
      <c r="X32" s="75">
        <v>1</v>
      </c>
    </row>
    <row r="33" spans="1:24" s="32" customFormat="1" ht="70.05" customHeight="1" x14ac:dyDescent="0.3">
      <c r="A33" s="33" t="s">
        <v>184</v>
      </c>
      <c r="B33" s="34" t="s">
        <v>122</v>
      </c>
      <c r="C33" s="35" t="s">
        <v>123</v>
      </c>
      <c r="D33" s="36" t="s">
        <v>23</v>
      </c>
      <c r="E33" s="37" t="s">
        <v>104</v>
      </c>
      <c r="F33" s="38" t="s">
        <v>37</v>
      </c>
      <c r="G33" s="39" t="s">
        <v>25</v>
      </c>
      <c r="H33" s="39" t="s">
        <v>27</v>
      </c>
      <c r="I33" s="39" t="s">
        <v>37</v>
      </c>
      <c r="J33" s="39" t="s">
        <v>25</v>
      </c>
      <c r="K33" s="39" t="s">
        <v>27</v>
      </c>
      <c r="L33" s="40" t="s">
        <v>124</v>
      </c>
      <c r="M33" s="65" t="s">
        <v>39</v>
      </c>
      <c r="N33" s="41" t="s">
        <v>696</v>
      </c>
      <c r="O33" s="65" t="s">
        <v>29</v>
      </c>
      <c r="P33" s="40" t="s">
        <v>697</v>
      </c>
      <c r="Q33" s="43" t="s">
        <v>30</v>
      </c>
      <c r="R33" s="65" t="s">
        <v>29</v>
      </c>
      <c r="S33" s="39" t="s">
        <v>31</v>
      </c>
      <c r="T33" s="39" t="s">
        <v>32</v>
      </c>
      <c r="U33" s="39" t="s">
        <v>586</v>
      </c>
      <c r="V33" s="40" t="s">
        <v>698</v>
      </c>
      <c r="W33" s="74"/>
      <c r="X33" s="75">
        <v>1</v>
      </c>
    </row>
    <row r="34" spans="1:24" s="32" customFormat="1" ht="169.95" customHeight="1" x14ac:dyDescent="0.3">
      <c r="A34" s="33" t="s">
        <v>184</v>
      </c>
      <c r="B34" s="34" t="s">
        <v>125</v>
      </c>
      <c r="C34" s="35" t="s">
        <v>126</v>
      </c>
      <c r="D34" s="36" t="s">
        <v>35</v>
      </c>
      <c r="E34" s="37" t="s">
        <v>68</v>
      </c>
      <c r="F34" s="38" t="s">
        <v>25</v>
      </c>
      <c r="G34" s="39" t="s">
        <v>25</v>
      </c>
      <c r="H34" s="39" t="s">
        <v>26</v>
      </c>
      <c r="I34" s="39" t="s">
        <v>55</v>
      </c>
      <c r="J34" s="39" t="s">
        <v>25</v>
      </c>
      <c r="K34" s="39" t="s">
        <v>25</v>
      </c>
      <c r="L34" s="40" t="s">
        <v>127</v>
      </c>
      <c r="M34" s="65" t="s">
        <v>39</v>
      </c>
      <c r="N34" s="41" t="s">
        <v>699</v>
      </c>
      <c r="O34" s="65" t="s">
        <v>29</v>
      </c>
      <c r="P34" s="40" t="s">
        <v>700</v>
      </c>
      <c r="Q34" s="43" t="s">
        <v>30</v>
      </c>
      <c r="R34" s="65" t="s">
        <v>29</v>
      </c>
      <c r="S34" s="39" t="s">
        <v>31</v>
      </c>
      <c r="T34" s="39" t="s">
        <v>32</v>
      </c>
      <c r="U34" s="39" t="s">
        <v>586</v>
      </c>
      <c r="V34" s="40" t="s">
        <v>701</v>
      </c>
      <c r="W34" s="74"/>
      <c r="X34" s="75">
        <v>1</v>
      </c>
    </row>
    <row r="35" spans="1:24" s="32" customFormat="1" ht="70.05" customHeight="1" x14ac:dyDescent="0.3">
      <c r="A35" s="33" t="s">
        <v>184</v>
      </c>
      <c r="B35" s="34" t="s">
        <v>128</v>
      </c>
      <c r="C35" s="35" t="s">
        <v>129</v>
      </c>
      <c r="D35" s="36" t="s">
        <v>35</v>
      </c>
      <c r="E35" s="37" t="s">
        <v>68</v>
      </c>
      <c r="F35" s="38" t="s">
        <v>26</v>
      </c>
      <c r="G35" s="39" t="s">
        <v>25</v>
      </c>
      <c r="H35" s="39" t="s">
        <v>25</v>
      </c>
      <c r="I35" s="39" t="s">
        <v>25</v>
      </c>
      <c r="J35" s="39" t="s">
        <v>25</v>
      </c>
      <c r="K35" s="39" t="s">
        <v>25</v>
      </c>
      <c r="L35" s="40" t="s">
        <v>130</v>
      </c>
      <c r="M35" s="36" t="s">
        <v>39</v>
      </c>
      <c r="N35" s="41" t="s">
        <v>702</v>
      </c>
      <c r="O35" s="42"/>
      <c r="P35" s="40" t="s">
        <v>191</v>
      </c>
      <c r="Q35" s="40" t="s">
        <v>191</v>
      </c>
      <c r="R35" s="36" t="s">
        <v>39</v>
      </c>
      <c r="S35" s="39" t="s">
        <v>31</v>
      </c>
      <c r="T35" s="39" t="s">
        <v>32</v>
      </c>
      <c r="U35" s="39" t="s">
        <v>586</v>
      </c>
      <c r="V35" s="40" t="s">
        <v>703</v>
      </c>
      <c r="W35" s="74"/>
      <c r="X35" s="75">
        <v>1</v>
      </c>
    </row>
    <row r="36" spans="1:24" s="32" customFormat="1" ht="169.95" customHeight="1" x14ac:dyDescent="0.3">
      <c r="A36" s="33" t="s">
        <v>185</v>
      </c>
      <c r="B36" s="34" t="s">
        <v>131</v>
      </c>
      <c r="C36" s="35" t="s">
        <v>132</v>
      </c>
      <c r="D36" s="36" t="s">
        <v>35</v>
      </c>
      <c r="E36" s="37" t="s">
        <v>68</v>
      </c>
      <c r="F36" s="38" t="s">
        <v>26</v>
      </c>
      <c r="G36" s="39" t="s">
        <v>37</v>
      </c>
      <c r="H36" s="39" t="s">
        <v>37</v>
      </c>
      <c r="I36" s="39" t="s">
        <v>37</v>
      </c>
      <c r="J36" s="39" t="s">
        <v>25</v>
      </c>
      <c r="K36" s="39" t="s">
        <v>37</v>
      </c>
      <c r="L36" s="40" t="s">
        <v>133</v>
      </c>
      <c r="M36" s="36" t="s">
        <v>29</v>
      </c>
      <c r="N36" s="41" t="s">
        <v>704</v>
      </c>
      <c r="O36" s="36" t="s">
        <v>47</v>
      </c>
      <c r="P36" s="40" t="s">
        <v>705</v>
      </c>
      <c r="Q36" s="43" t="s">
        <v>30</v>
      </c>
      <c r="R36" s="36" t="s">
        <v>39</v>
      </c>
      <c r="S36" s="39" t="s">
        <v>31</v>
      </c>
      <c r="T36" s="39" t="s">
        <v>32</v>
      </c>
      <c r="U36" s="39" t="s">
        <v>586</v>
      </c>
      <c r="V36" s="40" t="s">
        <v>706</v>
      </c>
      <c r="W36" s="74"/>
      <c r="X36" s="75">
        <v>1</v>
      </c>
    </row>
    <row r="37" spans="1:24" s="32" customFormat="1" ht="150" customHeight="1" x14ac:dyDescent="0.3">
      <c r="A37" s="33" t="s">
        <v>184</v>
      </c>
      <c r="B37" s="34" t="s">
        <v>134</v>
      </c>
      <c r="C37" s="35" t="s">
        <v>135</v>
      </c>
      <c r="D37" s="36" t="s">
        <v>35</v>
      </c>
      <c r="E37" s="37" t="s">
        <v>36</v>
      </c>
      <c r="F37" s="38" t="s">
        <v>26</v>
      </c>
      <c r="G37" s="39" t="s">
        <v>25</v>
      </c>
      <c r="H37" s="39" t="s">
        <v>25</v>
      </c>
      <c r="I37" s="39" t="s">
        <v>25</v>
      </c>
      <c r="J37" s="39" t="s">
        <v>25</v>
      </c>
      <c r="K37" s="39" t="s">
        <v>25</v>
      </c>
      <c r="L37" s="40" t="s">
        <v>130</v>
      </c>
      <c r="M37" s="36" t="s">
        <v>39</v>
      </c>
      <c r="N37" s="41" t="s">
        <v>707</v>
      </c>
      <c r="O37" s="36" t="s">
        <v>39</v>
      </c>
      <c r="P37" s="40" t="s">
        <v>708</v>
      </c>
      <c r="Q37" s="43" t="s">
        <v>30</v>
      </c>
      <c r="R37" s="36" t="s">
        <v>39</v>
      </c>
      <c r="S37" s="39" t="s">
        <v>31</v>
      </c>
      <c r="T37" s="39" t="s">
        <v>32</v>
      </c>
      <c r="U37" s="39" t="s">
        <v>586</v>
      </c>
      <c r="V37" s="40" t="s">
        <v>357</v>
      </c>
      <c r="W37" s="74"/>
      <c r="X37" s="75">
        <v>1</v>
      </c>
    </row>
    <row r="38" spans="1:24" s="32" customFormat="1" ht="109.95" customHeight="1" x14ac:dyDescent="0.3">
      <c r="A38" s="33" t="s">
        <v>184</v>
      </c>
      <c r="B38" s="34" t="s">
        <v>136</v>
      </c>
      <c r="C38" s="35" t="s">
        <v>137</v>
      </c>
      <c r="D38" s="36" t="s">
        <v>23</v>
      </c>
      <c r="E38" s="37" t="s">
        <v>138</v>
      </c>
      <c r="F38" s="38" t="s">
        <v>26</v>
      </c>
      <c r="G38" s="39" t="s">
        <v>25</v>
      </c>
      <c r="H38" s="39" t="s">
        <v>25</v>
      </c>
      <c r="I38" s="39" t="s">
        <v>25</v>
      </c>
      <c r="J38" s="39" t="s">
        <v>25</v>
      </c>
      <c r="K38" s="39" t="s">
        <v>27</v>
      </c>
      <c r="L38" s="40"/>
      <c r="M38" s="36" t="s">
        <v>39</v>
      </c>
      <c r="N38" s="41" t="s">
        <v>709</v>
      </c>
      <c r="O38" s="42"/>
      <c r="P38" s="40" t="s">
        <v>95</v>
      </c>
      <c r="Q38" s="43" t="s">
        <v>30</v>
      </c>
      <c r="R38" s="36" t="s">
        <v>39</v>
      </c>
      <c r="S38" s="39" t="s">
        <v>31</v>
      </c>
      <c r="T38" s="39" t="s">
        <v>32</v>
      </c>
      <c r="U38" s="39" t="s">
        <v>586</v>
      </c>
      <c r="V38" s="40" t="s">
        <v>358</v>
      </c>
      <c r="W38" s="74"/>
      <c r="X38" s="75">
        <v>1</v>
      </c>
    </row>
    <row r="39" spans="1:24" s="32" customFormat="1" ht="90" customHeight="1" x14ac:dyDescent="0.3">
      <c r="A39" s="33" t="s">
        <v>186</v>
      </c>
      <c r="B39" s="34" t="s">
        <v>139</v>
      </c>
      <c r="C39" s="35" t="s">
        <v>140</v>
      </c>
      <c r="D39" s="36" t="s">
        <v>35</v>
      </c>
      <c r="E39" s="37" t="s">
        <v>68</v>
      </c>
      <c r="F39" s="38" t="s">
        <v>37</v>
      </c>
      <c r="G39" s="39" t="s">
        <v>26</v>
      </c>
      <c r="H39" s="39" t="s">
        <v>27</v>
      </c>
      <c r="I39" s="39" t="s">
        <v>37</v>
      </c>
      <c r="J39" s="39" t="s">
        <v>25</v>
      </c>
      <c r="K39" s="39" t="s">
        <v>27</v>
      </c>
      <c r="L39" s="40"/>
      <c r="M39" s="36" t="s">
        <v>29</v>
      </c>
      <c r="N39" s="41" t="s">
        <v>710</v>
      </c>
      <c r="O39" s="36" t="s">
        <v>39</v>
      </c>
      <c r="P39" s="40" t="s">
        <v>711</v>
      </c>
      <c r="Q39" s="43" t="s">
        <v>30</v>
      </c>
      <c r="R39" s="36" t="s">
        <v>29</v>
      </c>
      <c r="S39" s="39" t="s">
        <v>31</v>
      </c>
      <c r="T39" s="39" t="s">
        <v>32</v>
      </c>
      <c r="U39" s="39" t="s">
        <v>586</v>
      </c>
      <c r="V39" s="40" t="s">
        <v>712</v>
      </c>
      <c r="W39" s="74"/>
      <c r="X39" s="75">
        <v>1</v>
      </c>
    </row>
    <row r="40" spans="1:24" s="32" customFormat="1" ht="70.05" customHeight="1" x14ac:dyDescent="0.3">
      <c r="A40" s="33" t="s">
        <v>186</v>
      </c>
      <c r="B40" s="34" t="s">
        <v>141</v>
      </c>
      <c r="C40" s="35" t="s">
        <v>142</v>
      </c>
      <c r="D40" s="36" t="s">
        <v>35</v>
      </c>
      <c r="E40" s="37" t="s">
        <v>68</v>
      </c>
      <c r="F40" s="38" t="s">
        <v>37</v>
      </c>
      <c r="G40" s="39" t="s">
        <v>26</v>
      </c>
      <c r="H40" s="39" t="s">
        <v>27</v>
      </c>
      <c r="I40" s="39" t="s">
        <v>37</v>
      </c>
      <c r="J40" s="39" t="s">
        <v>25</v>
      </c>
      <c r="K40" s="39" t="s">
        <v>27</v>
      </c>
      <c r="L40" s="40"/>
      <c r="M40" s="36" t="s">
        <v>39</v>
      </c>
      <c r="N40" s="41" t="s">
        <v>359</v>
      </c>
      <c r="O40" s="42"/>
      <c r="P40" s="40" t="s">
        <v>191</v>
      </c>
      <c r="Q40" s="40" t="s">
        <v>191</v>
      </c>
      <c r="R40" s="36" t="s">
        <v>39</v>
      </c>
      <c r="S40" s="39" t="s">
        <v>31</v>
      </c>
      <c r="T40" s="39" t="s">
        <v>32</v>
      </c>
      <c r="U40" s="39" t="s">
        <v>586</v>
      </c>
      <c r="V40" s="40" t="s">
        <v>49</v>
      </c>
      <c r="W40" s="74"/>
      <c r="X40" s="75">
        <v>1</v>
      </c>
    </row>
    <row r="41" spans="1:24" s="32" customFormat="1" ht="130.05000000000001" customHeight="1" x14ac:dyDescent="0.3">
      <c r="A41" s="33" t="s">
        <v>186</v>
      </c>
      <c r="B41" s="34" t="s">
        <v>143</v>
      </c>
      <c r="C41" s="35" t="s">
        <v>144</v>
      </c>
      <c r="D41" s="36" t="s">
        <v>23</v>
      </c>
      <c r="E41" s="37" t="s">
        <v>145</v>
      </c>
      <c r="F41" s="38" t="s">
        <v>37</v>
      </c>
      <c r="G41" s="39" t="s">
        <v>26</v>
      </c>
      <c r="H41" s="39" t="s">
        <v>27</v>
      </c>
      <c r="I41" s="39" t="s">
        <v>37</v>
      </c>
      <c r="J41" s="39" t="s">
        <v>25</v>
      </c>
      <c r="K41" s="39" t="s">
        <v>27</v>
      </c>
      <c r="L41" s="40"/>
      <c r="M41" s="36" t="s">
        <v>39</v>
      </c>
      <c r="N41" s="41" t="s">
        <v>713</v>
      </c>
      <c r="O41" s="36" t="s">
        <v>39</v>
      </c>
      <c r="P41" s="40" t="s">
        <v>714</v>
      </c>
      <c r="Q41" s="43" t="s">
        <v>30</v>
      </c>
      <c r="R41" s="36" t="s">
        <v>39</v>
      </c>
      <c r="S41" s="39" t="s">
        <v>31</v>
      </c>
      <c r="T41" s="131" t="s">
        <v>40</v>
      </c>
      <c r="U41" s="39" t="s">
        <v>586</v>
      </c>
      <c r="V41" s="40" t="s">
        <v>715</v>
      </c>
      <c r="W41" s="74"/>
      <c r="X41" s="75">
        <v>1</v>
      </c>
    </row>
    <row r="42" spans="1:24" s="32" customFormat="1" ht="130.05000000000001" customHeight="1" x14ac:dyDescent="0.3">
      <c r="A42" s="33" t="s">
        <v>362</v>
      </c>
      <c r="B42" s="34" t="s">
        <v>360</v>
      </c>
      <c r="C42" s="35" t="s">
        <v>361</v>
      </c>
      <c r="D42" s="36" t="s">
        <v>35</v>
      </c>
      <c r="E42" s="37" t="s">
        <v>36</v>
      </c>
      <c r="F42" s="38" t="s">
        <v>26</v>
      </c>
      <c r="G42" s="39" t="s">
        <v>26</v>
      </c>
      <c r="H42" s="39" t="s">
        <v>27</v>
      </c>
      <c r="I42" s="39" t="s">
        <v>25</v>
      </c>
      <c r="J42" s="39" t="s">
        <v>25</v>
      </c>
      <c r="K42" s="39" t="s">
        <v>27</v>
      </c>
      <c r="L42" s="40"/>
      <c r="M42" s="20"/>
      <c r="N42" s="40" t="s">
        <v>191</v>
      </c>
      <c r="O42" s="20"/>
      <c r="P42" s="40" t="s">
        <v>191</v>
      </c>
      <c r="Q42" s="41" t="s">
        <v>716</v>
      </c>
      <c r="R42" s="20"/>
      <c r="S42" s="39" t="s">
        <v>31</v>
      </c>
      <c r="T42" s="39" t="s">
        <v>32</v>
      </c>
      <c r="U42" s="39" t="s">
        <v>586</v>
      </c>
      <c r="V42" s="40" t="s">
        <v>717</v>
      </c>
      <c r="W42" s="74"/>
      <c r="X42" s="75">
        <v>1</v>
      </c>
    </row>
    <row r="43" spans="1:24" s="32" customFormat="1" ht="130.05000000000001" customHeight="1" x14ac:dyDescent="0.3">
      <c r="A43" s="33" t="s">
        <v>362</v>
      </c>
      <c r="B43" s="34" t="s">
        <v>363</v>
      </c>
      <c r="C43" s="35" t="s">
        <v>364</v>
      </c>
      <c r="D43" s="36" t="s">
        <v>35</v>
      </c>
      <c r="E43" s="37" t="s">
        <v>68</v>
      </c>
      <c r="F43" s="38" t="s">
        <v>26</v>
      </c>
      <c r="G43" s="39" t="s">
        <v>26</v>
      </c>
      <c r="H43" s="39" t="s">
        <v>27</v>
      </c>
      <c r="I43" s="39" t="s">
        <v>25</v>
      </c>
      <c r="J43" s="39" t="s">
        <v>25</v>
      </c>
      <c r="K43" s="39" t="s">
        <v>27</v>
      </c>
      <c r="L43" s="40"/>
      <c r="M43" s="36" t="s">
        <v>39</v>
      </c>
      <c r="N43" s="40" t="s">
        <v>369</v>
      </c>
      <c r="O43" s="36" t="s">
        <v>39</v>
      </c>
      <c r="P43" s="40" t="s">
        <v>365</v>
      </c>
      <c r="Q43" s="43" t="s">
        <v>30</v>
      </c>
      <c r="R43" s="36" t="s">
        <v>39</v>
      </c>
      <c r="S43" s="39" t="s">
        <v>31</v>
      </c>
      <c r="T43" s="39" t="s">
        <v>32</v>
      </c>
      <c r="U43" s="39" t="s">
        <v>586</v>
      </c>
      <c r="V43" s="40" t="s">
        <v>366</v>
      </c>
      <c r="W43" s="74"/>
      <c r="X43" s="75">
        <v>1</v>
      </c>
    </row>
    <row r="44" spans="1:24" s="32" customFormat="1" ht="130.05000000000001" customHeight="1" x14ac:dyDescent="0.3">
      <c r="A44" s="33" t="s">
        <v>362</v>
      </c>
      <c r="B44" s="34" t="s">
        <v>146</v>
      </c>
      <c r="C44" s="35" t="s">
        <v>147</v>
      </c>
      <c r="D44" s="36" t="s">
        <v>35</v>
      </c>
      <c r="E44" s="37" t="s">
        <v>36</v>
      </c>
      <c r="F44" s="38" t="s">
        <v>26</v>
      </c>
      <c r="G44" s="39" t="s">
        <v>26</v>
      </c>
      <c r="H44" s="39" t="s">
        <v>27</v>
      </c>
      <c r="I44" s="39" t="s">
        <v>25</v>
      </c>
      <c r="J44" s="39" t="s">
        <v>25</v>
      </c>
      <c r="K44" s="39" t="s">
        <v>27</v>
      </c>
      <c r="L44" s="40"/>
      <c r="M44" s="36" t="s">
        <v>47</v>
      </c>
      <c r="N44" s="41" t="s">
        <v>718</v>
      </c>
      <c r="O44" s="36" t="s">
        <v>29</v>
      </c>
      <c r="P44" s="40" t="s">
        <v>719</v>
      </c>
      <c r="Q44" s="43" t="s">
        <v>30</v>
      </c>
      <c r="R44" s="36" t="s">
        <v>29</v>
      </c>
      <c r="S44" s="39" t="s">
        <v>31</v>
      </c>
      <c r="T44" s="131" t="s">
        <v>40</v>
      </c>
      <c r="U44" s="39" t="s">
        <v>586</v>
      </c>
      <c r="V44" s="40" t="s">
        <v>720</v>
      </c>
      <c r="W44" s="74"/>
      <c r="X44" s="75">
        <v>1</v>
      </c>
    </row>
    <row r="45" spans="1:24" s="32" customFormat="1" ht="130.05000000000001" customHeight="1" x14ac:dyDescent="0.3">
      <c r="A45" s="33" t="s">
        <v>362</v>
      </c>
      <c r="B45" s="34" t="s">
        <v>367</v>
      </c>
      <c r="C45" s="35" t="s">
        <v>368</v>
      </c>
      <c r="D45" s="36" t="s">
        <v>23</v>
      </c>
      <c r="E45" s="37" t="s">
        <v>138</v>
      </c>
      <c r="F45" s="38" t="s">
        <v>26</v>
      </c>
      <c r="G45" s="39" t="s">
        <v>26</v>
      </c>
      <c r="H45" s="39" t="s">
        <v>27</v>
      </c>
      <c r="I45" s="39" t="s">
        <v>25</v>
      </c>
      <c r="J45" s="39" t="s">
        <v>25</v>
      </c>
      <c r="K45" s="39" t="s">
        <v>27</v>
      </c>
      <c r="L45" s="40"/>
      <c r="M45" s="36" t="s">
        <v>39</v>
      </c>
      <c r="N45" s="40" t="s">
        <v>370</v>
      </c>
      <c r="O45" s="36" t="s">
        <v>39</v>
      </c>
      <c r="P45" s="40" t="s">
        <v>371</v>
      </c>
      <c r="Q45" s="43" t="s">
        <v>30</v>
      </c>
      <c r="R45" s="36" t="s">
        <v>39</v>
      </c>
      <c r="S45" s="39" t="s">
        <v>31</v>
      </c>
      <c r="T45" s="39" t="s">
        <v>32</v>
      </c>
      <c r="U45" s="39" t="s">
        <v>586</v>
      </c>
      <c r="V45" s="40" t="s">
        <v>372</v>
      </c>
      <c r="W45" s="74"/>
      <c r="X45" s="75">
        <v>1</v>
      </c>
    </row>
    <row r="46" spans="1:24" s="200" customFormat="1" ht="109.95" hidden="1" customHeight="1" x14ac:dyDescent="0.3">
      <c r="A46" s="191" t="s">
        <v>187</v>
      </c>
      <c r="B46" s="192" t="s">
        <v>148</v>
      </c>
      <c r="C46" s="193" t="s">
        <v>149</v>
      </c>
      <c r="D46" s="4" t="s">
        <v>23</v>
      </c>
      <c r="E46" s="194" t="s">
        <v>150</v>
      </c>
      <c r="F46" s="195" t="s">
        <v>25</v>
      </c>
      <c r="G46" s="190" t="s">
        <v>26</v>
      </c>
      <c r="H46" s="190" t="s">
        <v>27</v>
      </c>
      <c r="I46" s="190" t="s">
        <v>25</v>
      </c>
      <c r="J46" s="190" t="s">
        <v>25</v>
      </c>
      <c r="K46" s="190" t="s">
        <v>27</v>
      </c>
      <c r="L46" s="5"/>
      <c r="M46" s="20"/>
      <c r="N46" s="196" t="s">
        <v>28</v>
      </c>
      <c r="O46" s="4" t="s">
        <v>39</v>
      </c>
      <c r="P46" s="5" t="s">
        <v>151</v>
      </c>
      <c r="Q46" s="197" t="s">
        <v>30</v>
      </c>
      <c r="R46" s="4" t="s">
        <v>39</v>
      </c>
      <c r="S46" s="190" t="s">
        <v>31</v>
      </c>
      <c r="T46" s="190" t="s">
        <v>32</v>
      </c>
      <c r="U46" s="190" t="s">
        <v>633</v>
      </c>
      <c r="V46" s="5" t="s">
        <v>151</v>
      </c>
      <c r="W46" s="198" t="s">
        <v>373</v>
      </c>
      <c r="X46" s="199"/>
    </row>
    <row r="47" spans="1:24" s="32" customFormat="1" ht="229.8" customHeight="1" x14ac:dyDescent="0.3">
      <c r="A47" s="33" t="s">
        <v>187</v>
      </c>
      <c r="B47" s="34" t="s">
        <v>152</v>
      </c>
      <c r="C47" s="35" t="s">
        <v>153</v>
      </c>
      <c r="D47" s="36" t="s">
        <v>35</v>
      </c>
      <c r="E47" s="37" t="s">
        <v>68</v>
      </c>
      <c r="F47" s="38" t="s">
        <v>25</v>
      </c>
      <c r="G47" s="39" t="s">
        <v>25</v>
      </c>
      <c r="H47" s="39" t="s">
        <v>26</v>
      </c>
      <c r="I47" s="39" t="s">
        <v>25</v>
      </c>
      <c r="J47" s="39" t="s">
        <v>25</v>
      </c>
      <c r="K47" s="39" t="s">
        <v>26</v>
      </c>
      <c r="L47" s="40" t="s">
        <v>154</v>
      </c>
      <c r="M47" s="36" t="s">
        <v>29</v>
      </c>
      <c r="N47" s="41" t="s">
        <v>721</v>
      </c>
      <c r="O47" s="36" t="s">
        <v>39</v>
      </c>
      <c r="P47" s="40" t="s">
        <v>722</v>
      </c>
      <c r="Q47" s="41" t="s">
        <v>723</v>
      </c>
      <c r="R47" s="36" t="s">
        <v>39</v>
      </c>
      <c r="S47" s="39" t="s">
        <v>31</v>
      </c>
      <c r="T47" s="39" t="s">
        <v>32</v>
      </c>
      <c r="U47" s="39" t="s">
        <v>586</v>
      </c>
      <c r="V47" s="40" t="s">
        <v>724</v>
      </c>
      <c r="W47" s="74"/>
      <c r="X47" s="75">
        <v>1</v>
      </c>
    </row>
    <row r="48" spans="1:24" s="32" customFormat="1" ht="210" customHeight="1" x14ac:dyDescent="0.3">
      <c r="A48" s="33" t="s">
        <v>187</v>
      </c>
      <c r="B48" s="34" t="s">
        <v>155</v>
      </c>
      <c r="C48" s="35" t="s">
        <v>156</v>
      </c>
      <c r="D48" s="36" t="s">
        <v>35</v>
      </c>
      <c r="E48" s="37" t="s">
        <v>157</v>
      </c>
      <c r="F48" s="38" t="s">
        <v>26</v>
      </c>
      <c r="G48" s="39" t="s">
        <v>25</v>
      </c>
      <c r="H48" s="39" t="s">
        <v>27</v>
      </c>
      <c r="I48" s="39" t="s">
        <v>25</v>
      </c>
      <c r="J48" s="39" t="s">
        <v>26</v>
      </c>
      <c r="K48" s="39" t="s">
        <v>27</v>
      </c>
      <c r="L48" s="40" t="s">
        <v>158</v>
      </c>
      <c r="M48" s="65" t="s">
        <v>39</v>
      </c>
      <c r="N48" s="41" t="s">
        <v>725</v>
      </c>
      <c r="O48" s="65" t="s">
        <v>47</v>
      </c>
      <c r="P48" s="40" t="s">
        <v>726</v>
      </c>
      <c r="Q48" s="41" t="s">
        <v>727</v>
      </c>
      <c r="R48" s="65" t="s">
        <v>47</v>
      </c>
      <c r="S48" s="39" t="s">
        <v>31</v>
      </c>
      <c r="T48" s="39" t="s">
        <v>32</v>
      </c>
      <c r="U48" s="39" t="s">
        <v>586</v>
      </c>
      <c r="V48" s="40" t="s">
        <v>728</v>
      </c>
      <c r="W48" s="74"/>
      <c r="X48" s="75">
        <v>1</v>
      </c>
    </row>
    <row r="49" spans="1:24" s="32" customFormat="1" ht="190.05" customHeight="1" x14ac:dyDescent="0.3">
      <c r="A49" s="33" t="s">
        <v>362</v>
      </c>
      <c r="B49" s="34" t="s">
        <v>159</v>
      </c>
      <c r="C49" s="35" t="s">
        <v>160</v>
      </c>
      <c r="D49" s="36" t="s">
        <v>23</v>
      </c>
      <c r="E49" s="37" t="s">
        <v>161</v>
      </c>
      <c r="F49" s="38" t="s">
        <v>26</v>
      </c>
      <c r="G49" s="39" t="s">
        <v>26</v>
      </c>
      <c r="H49" s="39" t="s">
        <v>27</v>
      </c>
      <c r="I49" s="39" t="s">
        <v>25</v>
      </c>
      <c r="J49" s="39" t="s">
        <v>26</v>
      </c>
      <c r="K49" s="39" t="s">
        <v>27</v>
      </c>
      <c r="L49" s="40"/>
      <c r="M49" s="36" t="s">
        <v>29</v>
      </c>
      <c r="N49" s="41" t="s">
        <v>729</v>
      </c>
      <c r="O49" s="36" t="s">
        <v>29</v>
      </c>
      <c r="P49" s="40" t="s">
        <v>730</v>
      </c>
      <c r="Q49" s="43" t="s">
        <v>30</v>
      </c>
      <c r="R49" s="36" t="s">
        <v>29</v>
      </c>
      <c r="S49" s="39" t="s">
        <v>31</v>
      </c>
      <c r="T49" s="39" t="s">
        <v>32</v>
      </c>
      <c r="U49" s="39" t="s">
        <v>586</v>
      </c>
      <c r="V49" s="40" t="s">
        <v>731</v>
      </c>
      <c r="W49" s="74"/>
      <c r="X49" s="75">
        <v>1</v>
      </c>
    </row>
    <row r="50" spans="1:24" s="32" customFormat="1" ht="70.05" customHeight="1" x14ac:dyDescent="0.3">
      <c r="A50" s="33" t="s">
        <v>188</v>
      </c>
      <c r="B50" s="34" t="s">
        <v>162</v>
      </c>
      <c r="C50" s="35" t="s">
        <v>163</v>
      </c>
      <c r="D50" s="36" t="s">
        <v>35</v>
      </c>
      <c r="E50" s="37" t="s">
        <v>68</v>
      </c>
      <c r="F50" s="38" t="s">
        <v>37</v>
      </c>
      <c r="G50" s="39" t="s">
        <v>26</v>
      </c>
      <c r="H50" s="39" t="s">
        <v>27</v>
      </c>
      <c r="I50" s="39" t="s">
        <v>25</v>
      </c>
      <c r="J50" s="39" t="s">
        <v>25</v>
      </c>
      <c r="K50" s="39" t="s">
        <v>27</v>
      </c>
      <c r="L50" s="40"/>
      <c r="M50" s="36" t="s">
        <v>39</v>
      </c>
      <c r="N50" s="41" t="s">
        <v>732</v>
      </c>
      <c r="O50" s="36" t="s">
        <v>47</v>
      </c>
      <c r="P50" s="40" t="s">
        <v>733</v>
      </c>
      <c r="Q50" s="43" t="s">
        <v>30</v>
      </c>
      <c r="R50" s="36" t="s">
        <v>47</v>
      </c>
      <c r="S50" s="39" t="s">
        <v>31</v>
      </c>
      <c r="T50" s="39" t="s">
        <v>32</v>
      </c>
      <c r="U50" s="39" t="s">
        <v>586</v>
      </c>
      <c r="V50" s="40" t="s">
        <v>734</v>
      </c>
      <c r="W50" s="74"/>
      <c r="X50" s="75">
        <v>1</v>
      </c>
    </row>
    <row r="51" spans="1:24" s="200" customFormat="1" ht="130.05000000000001" hidden="1" customHeight="1" x14ac:dyDescent="0.3">
      <c r="A51" s="191" t="s">
        <v>188</v>
      </c>
      <c r="B51" s="192" t="s">
        <v>164</v>
      </c>
      <c r="C51" s="193" t="s">
        <v>165</v>
      </c>
      <c r="D51" s="4" t="s">
        <v>35</v>
      </c>
      <c r="E51" s="194" t="s">
        <v>68</v>
      </c>
      <c r="F51" s="195" t="s">
        <v>37</v>
      </c>
      <c r="G51" s="190" t="s">
        <v>26</v>
      </c>
      <c r="H51" s="190" t="s">
        <v>27</v>
      </c>
      <c r="I51" s="190" t="s">
        <v>25</v>
      </c>
      <c r="J51" s="190" t="s">
        <v>25</v>
      </c>
      <c r="K51" s="190" t="s">
        <v>27</v>
      </c>
      <c r="L51" s="5"/>
      <c r="M51" s="4" t="s">
        <v>47</v>
      </c>
      <c r="N51" s="196" t="s">
        <v>735</v>
      </c>
      <c r="O51" s="4" t="s">
        <v>39</v>
      </c>
      <c r="P51" s="5" t="s">
        <v>736</v>
      </c>
      <c r="Q51" s="197" t="s">
        <v>30</v>
      </c>
      <c r="R51" s="4" t="s">
        <v>47</v>
      </c>
      <c r="S51" s="190" t="s">
        <v>31</v>
      </c>
      <c r="T51" s="190" t="s">
        <v>32</v>
      </c>
      <c r="U51" s="190" t="s">
        <v>633</v>
      </c>
      <c r="V51" s="5" t="s">
        <v>737</v>
      </c>
      <c r="W51" s="198" t="s">
        <v>373</v>
      </c>
      <c r="X51" s="199"/>
    </row>
    <row r="52" spans="1:24" s="32" customFormat="1" ht="73.8" x14ac:dyDescent="0.3">
      <c r="A52" s="33" t="s">
        <v>189</v>
      </c>
      <c r="B52" s="34" t="s">
        <v>166</v>
      </c>
      <c r="C52" s="35" t="s">
        <v>167</v>
      </c>
      <c r="D52" s="36" t="s">
        <v>35</v>
      </c>
      <c r="E52" s="37" t="s">
        <v>168</v>
      </c>
      <c r="F52" s="38" t="s">
        <v>26</v>
      </c>
      <c r="G52" s="39" t="s">
        <v>25</v>
      </c>
      <c r="H52" s="39" t="s">
        <v>27</v>
      </c>
      <c r="I52" s="39" t="s">
        <v>37</v>
      </c>
      <c r="J52" s="39" t="s">
        <v>25</v>
      </c>
      <c r="K52" s="39" t="s">
        <v>25</v>
      </c>
      <c r="L52" s="40" t="s">
        <v>169</v>
      </c>
      <c r="M52" s="4" t="s">
        <v>39</v>
      </c>
      <c r="N52" s="41" t="s">
        <v>702</v>
      </c>
      <c r="O52" s="42"/>
      <c r="P52" s="40" t="s">
        <v>191</v>
      </c>
      <c r="Q52" s="40" t="s">
        <v>191</v>
      </c>
      <c r="R52" s="42"/>
      <c r="S52" s="39" t="s">
        <v>31</v>
      </c>
      <c r="T52" s="39" t="s">
        <v>32</v>
      </c>
      <c r="U52" s="39" t="s">
        <v>586</v>
      </c>
      <c r="V52" s="40" t="s">
        <v>49</v>
      </c>
      <c r="W52" s="74"/>
      <c r="X52" s="75">
        <v>1</v>
      </c>
    </row>
    <row r="53" spans="1:24" s="32" customFormat="1" ht="190.05" customHeight="1" x14ac:dyDescent="0.3">
      <c r="A53" s="33" t="s">
        <v>189</v>
      </c>
      <c r="B53" s="34" t="s">
        <v>170</v>
      </c>
      <c r="C53" s="35" t="s">
        <v>171</v>
      </c>
      <c r="D53" s="36" t="s">
        <v>23</v>
      </c>
      <c r="E53" s="37" t="s">
        <v>161</v>
      </c>
      <c r="F53" s="38" t="s">
        <v>26</v>
      </c>
      <c r="G53" s="39" t="s">
        <v>37</v>
      </c>
      <c r="H53" s="39" t="s">
        <v>27</v>
      </c>
      <c r="I53" s="39" t="s">
        <v>37</v>
      </c>
      <c r="J53" s="39" t="s">
        <v>25</v>
      </c>
      <c r="K53" s="39" t="s">
        <v>25</v>
      </c>
      <c r="L53" s="40" t="s">
        <v>374</v>
      </c>
      <c r="M53" s="36" t="s">
        <v>39</v>
      </c>
      <c r="N53" s="41" t="s">
        <v>738</v>
      </c>
      <c r="O53" s="42"/>
      <c r="P53" s="40" t="s">
        <v>191</v>
      </c>
      <c r="Q53" s="41" t="s">
        <v>739</v>
      </c>
      <c r="R53" s="42"/>
      <c r="S53" s="39" t="s">
        <v>31</v>
      </c>
      <c r="T53" s="39" t="s">
        <v>32</v>
      </c>
      <c r="U53" s="39" t="s">
        <v>586</v>
      </c>
      <c r="V53" s="40" t="s">
        <v>740</v>
      </c>
      <c r="W53" s="74"/>
      <c r="X53" s="75">
        <v>1</v>
      </c>
    </row>
    <row r="54" spans="1:24" s="32" customFormat="1" ht="229.95" customHeight="1" x14ac:dyDescent="0.3">
      <c r="A54" s="33" t="s">
        <v>189</v>
      </c>
      <c r="B54" s="34" t="s">
        <v>172</v>
      </c>
      <c r="C54" s="35" t="s">
        <v>173</v>
      </c>
      <c r="D54" s="36" t="s">
        <v>35</v>
      </c>
      <c r="E54" s="37" t="s">
        <v>68</v>
      </c>
      <c r="F54" s="38" t="s">
        <v>26</v>
      </c>
      <c r="G54" s="39" t="s">
        <v>26</v>
      </c>
      <c r="H54" s="39" t="s">
        <v>27</v>
      </c>
      <c r="I54" s="39" t="s">
        <v>26</v>
      </c>
      <c r="J54" s="39" t="s">
        <v>25</v>
      </c>
      <c r="K54" s="39" t="s">
        <v>25</v>
      </c>
      <c r="L54" s="40" t="s">
        <v>174</v>
      </c>
      <c r="M54" s="36" t="s">
        <v>29</v>
      </c>
      <c r="N54" s="41" t="s">
        <v>741</v>
      </c>
      <c r="O54" s="42"/>
      <c r="P54" s="40" t="s">
        <v>191</v>
      </c>
      <c r="Q54" s="41" t="s">
        <v>742</v>
      </c>
      <c r="R54" s="36" t="s">
        <v>29</v>
      </c>
      <c r="S54" s="39" t="s">
        <v>31</v>
      </c>
      <c r="T54" s="39" t="s">
        <v>32</v>
      </c>
      <c r="U54" s="39" t="s">
        <v>586</v>
      </c>
      <c r="V54" s="40" t="s">
        <v>743</v>
      </c>
      <c r="W54" s="74"/>
      <c r="X54" s="75">
        <v>1</v>
      </c>
    </row>
    <row r="55" spans="1:24" s="32" customFormat="1" ht="210" customHeight="1" x14ac:dyDescent="0.3">
      <c r="A55" s="33" t="s">
        <v>190</v>
      </c>
      <c r="B55" s="34" t="s">
        <v>175</v>
      </c>
      <c r="C55" s="35" t="s">
        <v>176</v>
      </c>
      <c r="D55" s="36" t="s">
        <v>35</v>
      </c>
      <c r="E55" s="37" t="s">
        <v>68</v>
      </c>
      <c r="F55" s="38" t="s">
        <v>26</v>
      </c>
      <c r="G55" s="39" t="s">
        <v>26</v>
      </c>
      <c r="H55" s="39" t="s">
        <v>27</v>
      </c>
      <c r="I55" s="39" t="s">
        <v>26</v>
      </c>
      <c r="J55" s="39" t="s">
        <v>25</v>
      </c>
      <c r="K55" s="39" t="s">
        <v>25</v>
      </c>
      <c r="L55" s="40" t="s">
        <v>174</v>
      </c>
      <c r="M55" s="36" t="s">
        <v>29</v>
      </c>
      <c r="N55" s="41" t="s">
        <v>744</v>
      </c>
      <c r="O55" s="42"/>
      <c r="P55" s="40" t="s">
        <v>191</v>
      </c>
      <c r="Q55" s="41" t="s">
        <v>745</v>
      </c>
      <c r="R55" s="36" t="s">
        <v>29</v>
      </c>
      <c r="S55" s="39" t="s">
        <v>31</v>
      </c>
      <c r="T55" s="131" t="s">
        <v>40</v>
      </c>
      <c r="U55" s="39" t="s">
        <v>586</v>
      </c>
      <c r="V55" s="40" t="s">
        <v>746</v>
      </c>
      <c r="W55" s="74"/>
      <c r="X55" s="75">
        <v>1</v>
      </c>
    </row>
    <row r="56" spans="1:24" s="32" customFormat="1" ht="190.05" customHeight="1" thickBot="1" x14ac:dyDescent="0.35">
      <c r="A56" s="201" t="s">
        <v>190</v>
      </c>
      <c r="B56" s="202" t="s">
        <v>177</v>
      </c>
      <c r="C56" s="203" t="s">
        <v>178</v>
      </c>
      <c r="D56" s="204" t="s">
        <v>23</v>
      </c>
      <c r="E56" s="205" t="s">
        <v>375</v>
      </c>
      <c r="F56" s="206" t="s">
        <v>26</v>
      </c>
      <c r="G56" s="207" t="s">
        <v>26</v>
      </c>
      <c r="H56" s="207" t="s">
        <v>27</v>
      </c>
      <c r="I56" s="207" t="s">
        <v>26</v>
      </c>
      <c r="J56" s="207" t="s">
        <v>25</v>
      </c>
      <c r="K56" s="207" t="s">
        <v>25</v>
      </c>
      <c r="L56" s="208" t="s">
        <v>174</v>
      </c>
      <c r="M56" s="209" t="s">
        <v>29</v>
      </c>
      <c r="N56" s="210" t="s">
        <v>747</v>
      </c>
      <c r="O56" s="209" t="s">
        <v>29</v>
      </c>
      <c r="P56" s="208" t="s">
        <v>748</v>
      </c>
      <c r="Q56" s="211" t="s">
        <v>30</v>
      </c>
      <c r="R56" s="209" t="s">
        <v>29</v>
      </c>
      <c r="S56" s="207" t="s">
        <v>31</v>
      </c>
      <c r="T56" s="131" t="s">
        <v>40</v>
      </c>
      <c r="U56" s="207" t="s">
        <v>633</v>
      </c>
      <c r="V56" s="208" t="s">
        <v>749</v>
      </c>
      <c r="W56" s="74"/>
      <c r="X56" s="75">
        <v>1</v>
      </c>
    </row>
    <row r="57" spans="1:24" s="7" customFormat="1" ht="21.6" thickTop="1" x14ac:dyDescent="0.4">
      <c r="A57" s="17"/>
      <c r="B57" s="6"/>
      <c r="C57" s="8"/>
      <c r="W57" s="76"/>
      <c r="X57" s="77"/>
    </row>
    <row r="58" spans="1:24" s="7" customFormat="1" x14ac:dyDescent="0.4">
      <c r="A58" s="17"/>
      <c r="B58" s="6"/>
      <c r="C58" s="8"/>
      <c r="W58" s="76"/>
      <c r="X58" s="77"/>
    </row>
    <row r="59" spans="1:24" s="7" customFormat="1" x14ac:dyDescent="0.4">
      <c r="A59" s="17"/>
      <c r="B59" s="6"/>
      <c r="C59" s="8"/>
      <c r="W59" s="76"/>
      <c r="X59" s="77"/>
    </row>
    <row r="60" spans="1:24" s="7" customFormat="1" x14ac:dyDescent="0.4">
      <c r="A60" s="17"/>
      <c r="B60" s="6"/>
      <c r="C60" s="8"/>
      <c r="W60" s="76"/>
      <c r="X60" s="77"/>
    </row>
    <row r="61" spans="1:24" s="7" customFormat="1" x14ac:dyDescent="0.4">
      <c r="A61" s="17"/>
      <c r="B61" s="6"/>
      <c r="C61" s="8"/>
      <c r="W61" s="76"/>
      <c r="X61" s="77"/>
    </row>
    <row r="62" spans="1:24" s="7" customFormat="1" x14ac:dyDescent="0.4">
      <c r="A62" s="17"/>
      <c r="B62" s="6"/>
      <c r="C62" s="8"/>
      <c r="W62" s="76"/>
      <c r="X62" s="77"/>
    </row>
    <row r="63" spans="1:24" s="7" customFormat="1" x14ac:dyDescent="0.4">
      <c r="A63" s="17"/>
      <c r="B63" s="6"/>
      <c r="C63" s="8"/>
      <c r="W63" s="76"/>
      <c r="X63" s="77"/>
    </row>
    <row r="64" spans="1:24" s="7" customFormat="1" x14ac:dyDescent="0.4">
      <c r="A64" s="17"/>
      <c r="B64" s="6"/>
      <c r="C64" s="8"/>
      <c r="W64" s="76"/>
      <c r="X64" s="77"/>
    </row>
    <row r="65" spans="1:24" s="7" customFormat="1" x14ac:dyDescent="0.4">
      <c r="A65" s="17"/>
      <c r="B65" s="6"/>
      <c r="C65" s="8"/>
      <c r="W65" s="76"/>
      <c r="X65" s="77"/>
    </row>
    <row r="66" spans="1:24" s="7" customFormat="1" x14ac:dyDescent="0.4">
      <c r="A66" s="17"/>
      <c r="B66" s="6"/>
      <c r="C66" s="8"/>
      <c r="W66" s="76"/>
      <c r="X66" s="77"/>
    </row>
    <row r="67" spans="1:24" s="7" customFormat="1" x14ac:dyDescent="0.4">
      <c r="A67" s="17"/>
      <c r="B67" s="6"/>
      <c r="C67" s="8"/>
      <c r="W67" s="76"/>
      <c r="X67" s="77"/>
    </row>
    <row r="68" spans="1:24" s="7" customFormat="1" x14ac:dyDescent="0.4">
      <c r="A68" s="17"/>
      <c r="B68" s="6"/>
      <c r="C68" s="8"/>
      <c r="W68" s="76"/>
      <c r="X68" s="77"/>
    </row>
    <row r="69" spans="1:24" s="7" customFormat="1" x14ac:dyDescent="0.4">
      <c r="A69" s="17"/>
      <c r="B69" s="6"/>
      <c r="C69" s="8"/>
      <c r="W69" s="76"/>
      <c r="X69" s="77"/>
    </row>
    <row r="70" spans="1:24" s="7" customFormat="1" x14ac:dyDescent="0.4">
      <c r="A70" s="17"/>
      <c r="B70" s="6"/>
      <c r="C70" s="8"/>
      <c r="W70" s="76"/>
      <c r="X70" s="77"/>
    </row>
    <row r="71" spans="1:24" s="7" customFormat="1" x14ac:dyDescent="0.4">
      <c r="A71" s="17"/>
      <c r="B71" s="6"/>
      <c r="C71" s="8"/>
      <c r="W71" s="76"/>
      <c r="X71" s="77"/>
    </row>
    <row r="72" spans="1:24" s="7" customFormat="1" x14ac:dyDescent="0.4">
      <c r="A72" s="17"/>
      <c r="B72" s="6"/>
      <c r="C72" s="8"/>
      <c r="W72" s="76"/>
      <c r="X72" s="77"/>
    </row>
    <row r="73" spans="1:24" s="7" customFormat="1" x14ac:dyDescent="0.4">
      <c r="A73" s="17"/>
      <c r="B73" s="6"/>
      <c r="C73" s="8"/>
      <c r="W73" s="76"/>
      <c r="X73" s="77"/>
    </row>
    <row r="74" spans="1:24" s="7" customFormat="1" x14ac:dyDescent="0.4">
      <c r="A74" s="17"/>
      <c r="B74" s="6"/>
      <c r="C74" s="8"/>
      <c r="W74" s="76"/>
      <c r="X74" s="77"/>
    </row>
    <row r="75" spans="1:24" s="7" customFormat="1" x14ac:dyDescent="0.4">
      <c r="A75" s="17"/>
      <c r="B75" s="6"/>
      <c r="C75" s="8"/>
      <c r="W75" s="76"/>
      <c r="X75" s="77"/>
    </row>
    <row r="76" spans="1:24" s="7" customFormat="1" x14ac:dyDescent="0.4">
      <c r="A76" s="17"/>
      <c r="B76" s="6"/>
      <c r="C76" s="8"/>
      <c r="W76" s="76"/>
      <c r="X76" s="77"/>
    </row>
    <row r="77" spans="1:24" s="7" customFormat="1" x14ac:dyDescent="0.4">
      <c r="A77" s="17"/>
      <c r="B77" s="6"/>
      <c r="C77" s="8"/>
      <c r="W77" s="76"/>
      <c r="X77" s="77"/>
    </row>
    <row r="78" spans="1:24" s="7" customFormat="1" x14ac:dyDescent="0.4">
      <c r="A78" s="17"/>
      <c r="B78" s="6"/>
      <c r="C78" s="8"/>
      <c r="W78" s="76"/>
      <c r="X78" s="77"/>
    </row>
    <row r="79" spans="1:24" s="7" customFormat="1" x14ac:dyDescent="0.4">
      <c r="A79" s="17"/>
      <c r="B79" s="6"/>
      <c r="C79" s="8"/>
      <c r="W79" s="76"/>
      <c r="X79" s="77"/>
    </row>
    <row r="80" spans="1:24" s="7" customFormat="1" x14ac:dyDescent="0.4">
      <c r="A80" s="17"/>
      <c r="B80" s="6"/>
      <c r="C80" s="8"/>
      <c r="W80" s="76"/>
      <c r="X80" s="77"/>
    </row>
    <row r="81" spans="1:24" s="7" customFormat="1" x14ac:dyDescent="0.4">
      <c r="A81" s="17"/>
      <c r="B81" s="6"/>
      <c r="C81" s="8"/>
      <c r="W81" s="76"/>
      <c r="X81" s="77"/>
    </row>
    <row r="82" spans="1:24" s="7" customFormat="1" x14ac:dyDescent="0.4">
      <c r="A82" s="17"/>
      <c r="B82" s="6"/>
      <c r="C82" s="8"/>
      <c r="W82" s="76"/>
      <c r="X82" s="77"/>
    </row>
    <row r="83" spans="1:24" s="7" customFormat="1" x14ac:dyDescent="0.4">
      <c r="A83" s="17"/>
      <c r="B83" s="6"/>
      <c r="C83" s="8"/>
      <c r="W83" s="76"/>
      <c r="X83" s="77"/>
    </row>
    <row r="84" spans="1:24" s="7" customFormat="1" x14ac:dyDescent="0.4">
      <c r="A84" s="17"/>
      <c r="B84" s="6"/>
      <c r="C84" s="8"/>
      <c r="W84" s="76"/>
      <c r="X84" s="77"/>
    </row>
    <row r="85" spans="1:24" s="7" customFormat="1" x14ac:dyDescent="0.4">
      <c r="A85" s="17"/>
      <c r="B85" s="6"/>
      <c r="C85" s="8"/>
      <c r="W85" s="76"/>
      <c r="X85" s="77"/>
    </row>
    <row r="86" spans="1:24" s="7" customFormat="1" x14ac:dyDescent="0.4">
      <c r="A86" s="17"/>
      <c r="B86" s="6"/>
      <c r="C86" s="8"/>
      <c r="W86" s="76"/>
      <c r="X86" s="77"/>
    </row>
    <row r="87" spans="1:24" s="7" customFormat="1" x14ac:dyDescent="0.4">
      <c r="A87" s="17"/>
      <c r="B87" s="6"/>
      <c r="C87" s="8"/>
      <c r="W87" s="76"/>
      <c r="X87" s="77"/>
    </row>
    <row r="88" spans="1:24" s="7" customFormat="1" x14ac:dyDescent="0.4">
      <c r="A88" s="17"/>
      <c r="B88" s="6"/>
      <c r="C88" s="8"/>
      <c r="W88" s="76"/>
      <c r="X88" s="77"/>
    </row>
    <row r="89" spans="1:24" s="7" customFormat="1" x14ac:dyDescent="0.4">
      <c r="A89" s="17"/>
      <c r="B89" s="6"/>
      <c r="C89" s="8"/>
      <c r="W89" s="76"/>
      <c r="X89" s="77"/>
    </row>
    <row r="90" spans="1:24" s="7" customFormat="1" x14ac:dyDescent="0.4">
      <c r="A90" s="17"/>
      <c r="B90" s="6"/>
      <c r="C90" s="8"/>
      <c r="W90" s="76"/>
      <c r="X90" s="77"/>
    </row>
    <row r="91" spans="1:24" s="7" customFormat="1" x14ac:dyDescent="0.4">
      <c r="A91" s="17"/>
      <c r="B91" s="6"/>
      <c r="C91" s="8"/>
      <c r="W91" s="76"/>
      <c r="X91" s="77"/>
    </row>
    <row r="92" spans="1:24" s="7" customFormat="1" x14ac:dyDescent="0.4">
      <c r="A92" s="17"/>
      <c r="B92" s="6"/>
      <c r="C92" s="8"/>
      <c r="W92" s="76"/>
      <c r="X92" s="77"/>
    </row>
    <row r="93" spans="1:24" s="7" customFormat="1" x14ac:dyDescent="0.4">
      <c r="A93" s="17"/>
      <c r="B93" s="6"/>
      <c r="C93" s="8"/>
      <c r="W93" s="76"/>
      <c r="X93" s="77"/>
    </row>
    <row r="94" spans="1:24" s="7" customFormat="1" x14ac:dyDescent="0.4">
      <c r="A94" s="17"/>
      <c r="B94" s="6"/>
      <c r="C94" s="8"/>
      <c r="W94" s="76"/>
      <c r="X94" s="77"/>
    </row>
    <row r="95" spans="1:24" s="7" customFormat="1" x14ac:dyDescent="0.4">
      <c r="A95" s="17"/>
      <c r="B95" s="6"/>
      <c r="C95" s="8"/>
      <c r="W95" s="76"/>
      <c r="X95" s="77"/>
    </row>
    <row r="96" spans="1:24" s="7" customFormat="1" x14ac:dyDescent="0.4">
      <c r="A96" s="17"/>
      <c r="B96" s="6"/>
      <c r="C96" s="8"/>
      <c r="W96" s="76"/>
      <c r="X96" s="77"/>
    </row>
    <row r="97" spans="1:24" s="7" customFormat="1" x14ac:dyDescent="0.4">
      <c r="A97" s="17"/>
      <c r="B97" s="6"/>
      <c r="C97" s="8"/>
      <c r="W97" s="76"/>
      <c r="X97" s="77"/>
    </row>
    <row r="98" spans="1:24" s="7" customFormat="1" x14ac:dyDescent="0.4">
      <c r="A98" s="17"/>
      <c r="B98" s="6"/>
      <c r="C98" s="8"/>
      <c r="W98" s="76"/>
      <c r="X98" s="77"/>
    </row>
    <row r="99" spans="1:24" s="7" customFormat="1" x14ac:dyDescent="0.4">
      <c r="A99" s="17"/>
      <c r="B99" s="6"/>
      <c r="C99" s="8"/>
      <c r="W99" s="76"/>
      <c r="X99" s="77"/>
    </row>
    <row r="100" spans="1:24" s="7" customFormat="1" x14ac:dyDescent="0.4">
      <c r="A100" s="17"/>
      <c r="B100" s="6"/>
      <c r="C100" s="8"/>
      <c r="W100" s="76"/>
      <c r="X100" s="77"/>
    </row>
    <row r="101" spans="1:24" s="7" customFormat="1" x14ac:dyDescent="0.4">
      <c r="A101" s="17"/>
      <c r="B101" s="6"/>
      <c r="C101" s="8"/>
      <c r="W101" s="76"/>
      <c r="X101" s="77"/>
    </row>
    <row r="102" spans="1:24" s="7" customFormat="1" x14ac:dyDescent="0.4">
      <c r="A102" s="17"/>
      <c r="B102" s="6"/>
      <c r="C102" s="8"/>
      <c r="W102" s="76"/>
      <c r="X102" s="77"/>
    </row>
    <row r="103" spans="1:24" s="7" customFormat="1" x14ac:dyDescent="0.4">
      <c r="A103" s="17"/>
      <c r="B103" s="6"/>
      <c r="C103" s="8"/>
      <c r="W103" s="76"/>
      <c r="X103" s="77"/>
    </row>
    <row r="104" spans="1:24" s="7" customFormat="1" x14ac:dyDescent="0.4">
      <c r="A104" s="17"/>
      <c r="B104" s="6"/>
      <c r="C104" s="8"/>
      <c r="W104" s="76"/>
      <c r="X104" s="77"/>
    </row>
    <row r="105" spans="1:24" s="7" customFormat="1" x14ac:dyDescent="0.4">
      <c r="A105" s="17"/>
      <c r="B105" s="6"/>
      <c r="C105" s="8"/>
      <c r="W105" s="76"/>
      <c r="X105" s="77"/>
    </row>
    <row r="106" spans="1:24" s="7" customFormat="1" x14ac:dyDescent="0.4">
      <c r="A106" s="17"/>
      <c r="B106" s="6"/>
      <c r="C106" s="8"/>
      <c r="W106" s="76"/>
      <c r="X106" s="77"/>
    </row>
    <row r="107" spans="1:24" s="7" customFormat="1" x14ac:dyDescent="0.4">
      <c r="A107" s="17"/>
      <c r="B107" s="6"/>
      <c r="C107" s="8"/>
      <c r="W107" s="76"/>
      <c r="X107" s="77"/>
    </row>
    <row r="108" spans="1:24" s="7" customFormat="1" x14ac:dyDescent="0.4">
      <c r="A108" s="17"/>
      <c r="B108" s="6"/>
      <c r="C108" s="8"/>
      <c r="W108" s="76"/>
      <c r="X108" s="77"/>
    </row>
    <row r="109" spans="1:24" s="7" customFormat="1" x14ac:dyDescent="0.4">
      <c r="A109" s="17"/>
      <c r="B109" s="6"/>
      <c r="C109" s="8"/>
      <c r="W109" s="76"/>
      <c r="X109" s="77"/>
    </row>
    <row r="110" spans="1:24" s="7" customFormat="1" x14ac:dyDescent="0.4">
      <c r="A110" s="17"/>
      <c r="B110" s="6"/>
      <c r="C110" s="8"/>
      <c r="W110" s="76"/>
      <c r="X110" s="77"/>
    </row>
    <row r="111" spans="1:24" s="7" customFormat="1" x14ac:dyDescent="0.4">
      <c r="A111" s="17"/>
      <c r="B111" s="6"/>
      <c r="C111" s="8"/>
      <c r="W111" s="76"/>
      <c r="X111" s="77"/>
    </row>
    <row r="112" spans="1:24" s="7" customFormat="1" x14ac:dyDescent="0.4">
      <c r="A112" s="17"/>
      <c r="B112" s="6"/>
      <c r="C112" s="8"/>
      <c r="W112" s="76"/>
      <c r="X112" s="77"/>
    </row>
    <row r="113" spans="1:24" s="7" customFormat="1" x14ac:dyDescent="0.4">
      <c r="A113" s="17"/>
      <c r="B113" s="6"/>
      <c r="C113" s="8"/>
      <c r="W113" s="76"/>
      <c r="X113" s="77"/>
    </row>
    <row r="114" spans="1:24" s="7" customFormat="1" x14ac:dyDescent="0.4">
      <c r="A114" s="17"/>
      <c r="B114" s="6"/>
      <c r="C114" s="8"/>
      <c r="W114" s="76"/>
      <c r="X114" s="77"/>
    </row>
    <row r="115" spans="1:24" s="7" customFormat="1" x14ac:dyDescent="0.4">
      <c r="A115" s="17"/>
      <c r="B115" s="6"/>
      <c r="C115" s="8"/>
      <c r="W115" s="76"/>
      <c r="X115" s="77"/>
    </row>
    <row r="116" spans="1:24" s="7" customFormat="1" x14ac:dyDescent="0.4">
      <c r="A116" s="17"/>
      <c r="B116" s="6"/>
      <c r="C116" s="8"/>
      <c r="W116" s="76"/>
      <c r="X116" s="77"/>
    </row>
    <row r="117" spans="1:24" s="7" customFormat="1" x14ac:dyDescent="0.4">
      <c r="A117" s="17"/>
      <c r="B117" s="6"/>
      <c r="C117" s="8"/>
      <c r="W117" s="76"/>
      <c r="X117" s="77"/>
    </row>
    <row r="118" spans="1:24" s="7" customFormat="1" x14ac:dyDescent="0.4">
      <c r="A118" s="17"/>
      <c r="B118" s="6"/>
      <c r="C118" s="8"/>
      <c r="W118" s="76"/>
      <c r="X118" s="77"/>
    </row>
    <row r="119" spans="1:24" s="7" customFormat="1" x14ac:dyDescent="0.4">
      <c r="A119" s="17"/>
      <c r="B119" s="6"/>
      <c r="C119" s="8"/>
      <c r="W119" s="76"/>
      <c r="X119" s="77"/>
    </row>
    <row r="120" spans="1:24" s="7" customFormat="1" x14ac:dyDescent="0.4">
      <c r="A120" s="17"/>
      <c r="B120" s="6"/>
      <c r="C120" s="8"/>
      <c r="W120" s="76"/>
      <c r="X120" s="77"/>
    </row>
    <row r="121" spans="1:24" s="7" customFormat="1" x14ac:dyDescent="0.4">
      <c r="A121" s="17"/>
      <c r="B121" s="6"/>
      <c r="C121" s="8"/>
      <c r="W121" s="76"/>
      <c r="X121" s="77"/>
    </row>
    <row r="122" spans="1:24" s="7" customFormat="1" x14ac:dyDescent="0.4">
      <c r="A122" s="17"/>
      <c r="B122" s="6"/>
      <c r="C122" s="8"/>
      <c r="W122" s="76"/>
      <c r="X122" s="77"/>
    </row>
    <row r="123" spans="1:24" s="7" customFormat="1" x14ac:dyDescent="0.4">
      <c r="A123" s="17"/>
      <c r="B123" s="6"/>
      <c r="C123" s="8"/>
      <c r="W123" s="76"/>
      <c r="X123" s="77"/>
    </row>
    <row r="124" spans="1:24" s="7" customFormat="1" x14ac:dyDescent="0.4">
      <c r="A124" s="17"/>
      <c r="B124" s="6"/>
      <c r="C124" s="8"/>
      <c r="W124" s="76"/>
      <c r="X124" s="77"/>
    </row>
    <row r="125" spans="1:24" s="7" customFormat="1" x14ac:dyDescent="0.4">
      <c r="A125" s="17"/>
      <c r="B125" s="6"/>
      <c r="C125" s="8"/>
      <c r="W125" s="76"/>
      <c r="X125" s="77"/>
    </row>
    <row r="126" spans="1:24" s="7" customFormat="1" x14ac:dyDescent="0.4">
      <c r="A126" s="17"/>
      <c r="B126" s="6"/>
      <c r="C126" s="8"/>
      <c r="W126" s="76"/>
      <c r="X126" s="77"/>
    </row>
    <row r="127" spans="1:24" s="7" customFormat="1" x14ac:dyDescent="0.4">
      <c r="A127" s="17"/>
      <c r="B127" s="6"/>
      <c r="C127" s="8"/>
      <c r="W127" s="76"/>
      <c r="X127" s="77"/>
    </row>
    <row r="128" spans="1:24" s="7" customFormat="1" x14ac:dyDescent="0.4">
      <c r="A128" s="17"/>
      <c r="B128" s="6"/>
      <c r="C128" s="8"/>
      <c r="W128" s="76"/>
      <c r="X128" s="77"/>
    </row>
    <row r="129" spans="1:24" s="7" customFormat="1" x14ac:dyDescent="0.4">
      <c r="A129" s="17"/>
      <c r="B129" s="6"/>
      <c r="C129" s="8"/>
      <c r="W129" s="76"/>
      <c r="X129" s="77"/>
    </row>
    <row r="130" spans="1:24" s="7" customFormat="1" x14ac:dyDescent="0.4">
      <c r="A130" s="17"/>
      <c r="B130" s="6"/>
      <c r="C130" s="8"/>
      <c r="W130" s="76"/>
      <c r="X130" s="77"/>
    </row>
    <row r="131" spans="1:24" s="7" customFormat="1" x14ac:dyDescent="0.4">
      <c r="A131" s="17"/>
      <c r="B131" s="6"/>
      <c r="C131" s="8"/>
      <c r="W131" s="76"/>
      <c r="X131" s="77"/>
    </row>
    <row r="132" spans="1:24" s="7" customFormat="1" x14ac:dyDescent="0.4">
      <c r="A132" s="17"/>
      <c r="B132" s="6"/>
      <c r="C132" s="8"/>
      <c r="W132" s="76"/>
      <c r="X132" s="77"/>
    </row>
    <row r="133" spans="1:24" s="7" customFormat="1" x14ac:dyDescent="0.4">
      <c r="A133" s="17"/>
      <c r="B133" s="6"/>
      <c r="C133" s="8"/>
      <c r="W133" s="76"/>
      <c r="X133" s="77"/>
    </row>
    <row r="134" spans="1:24" s="7" customFormat="1" x14ac:dyDescent="0.4">
      <c r="A134" s="17"/>
      <c r="B134" s="6"/>
      <c r="C134" s="8"/>
      <c r="W134" s="76"/>
      <c r="X134" s="77"/>
    </row>
    <row r="135" spans="1:24" s="7" customFormat="1" x14ac:dyDescent="0.4">
      <c r="A135" s="17"/>
      <c r="B135" s="6"/>
      <c r="C135" s="8"/>
      <c r="W135" s="76"/>
      <c r="X135" s="77"/>
    </row>
    <row r="136" spans="1:24" s="7" customFormat="1" x14ac:dyDescent="0.4">
      <c r="A136" s="17"/>
      <c r="B136" s="6"/>
      <c r="C136" s="8"/>
      <c r="W136" s="76"/>
      <c r="X136" s="77"/>
    </row>
    <row r="137" spans="1:24" s="7" customFormat="1" x14ac:dyDescent="0.4">
      <c r="A137" s="17"/>
      <c r="B137" s="6"/>
      <c r="C137" s="8"/>
      <c r="W137" s="76"/>
      <c r="X137" s="77"/>
    </row>
    <row r="138" spans="1:24" s="7" customFormat="1" x14ac:dyDescent="0.4">
      <c r="A138" s="17"/>
      <c r="B138" s="6"/>
      <c r="C138" s="8"/>
      <c r="W138" s="76"/>
      <c r="X138" s="77"/>
    </row>
    <row r="139" spans="1:24" s="7" customFormat="1" x14ac:dyDescent="0.4">
      <c r="A139" s="17"/>
      <c r="B139" s="6"/>
      <c r="C139" s="8"/>
      <c r="W139" s="76"/>
      <c r="X139" s="77"/>
    </row>
    <row r="140" spans="1:24" s="7" customFormat="1" x14ac:dyDescent="0.4">
      <c r="A140" s="17"/>
      <c r="B140" s="6"/>
      <c r="C140" s="8"/>
      <c r="W140" s="76"/>
      <c r="X140" s="77"/>
    </row>
    <row r="141" spans="1:24" s="7" customFormat="1" x14ac:dyDescent="0.4">
      <c r="A141" s="17"/>
      <c r="B141" s="6"/>
      <c r="C141" s="8"/>
      <c r="W141" s="76"/>
      <c r="X141" s="77"/>
    </row>
    <row r="142" spans="1:24" s="7" customFormat="1" x14ac:dyDescent="0.4">
      <c r="A142" s="17"/>
      <c r="B142" s="6"/>
      <c r="C142" s="8"/>
      <c r="W142" s="76"/>
      <c r="X142" s="77"/>
    </row>
    <row r="143" spans="1:24" s="7" customFormat="1" x14ac:dyDescent="0.4">
      <c r="A143" s="17"/>
      <c r="B143" s="6"/>
      <c r="C143" s="8"/>
      <c r="W143" s="76"/>
      <c r="X143" s="77"/>
    </row>
    <row r="144" spans="1:24" s="7" customFormat="1" x14ac:dyDescent="0.4">
      <c r="A144" s="17"/>
      <c r="B144" s="6"/>
      <c r="C144" s="8"/>
      <c r="W144" s="76"/>
      <c r="X144" s="77"/>
    </row>
    <row r="145" spans="1:24" s="7" customFormat="1" x14ac:dyDescent="0.4">
      <c r="A145" s="17"/>
      <c r="B145" s="6"/>
      <c r="C145" s="8"/>
      <c r="W145" s="76"/>
      <c r="X145" s="77"/>
    </row>
    <row r="146" spans="1:24" s="7" customFormat="1" x14ac:dyDescent="0.4">
      <c r="A146" s="17"/>
      <c r="B146" s="6"/>
      <c r="C146" s="8"/>
      <c r="W146" s="76"/>
      <c r="X146" s="77"/>
    </row>
    <row r="147" spans="1:24" s="7" customFormat="1" x14ac:dyDescent="0.4">
      <c r="A147" s="17"/>
      <c r="B147" s="6"/>
      <c r="C147" s="8"/>
      <c r="W147" s="76"/>
      <c r="X147" s="77"/>
    </row>
    <row r="148" spans="1:24" s="7" customFormat="1" x14ac:dyDescent="0.4">
      <c r="A148" s="17"/>
      <c r="B148" s="6"/>
      <c r="C148" s="8"/>
      <c r="W148" s="76"/>
      <c r="X148" s="77"/>
    </row>
    <row r="149" spans="1:24" s="7" customFormat="1" x14ac:dyDescent="0.4">
      <c r="A149" s="17"/>
      <c r="B149" s="6"/>
      <c r="C149" s="8"/>
      <c r="W149" s="76"/>
      <c r="X149" s="77"/>
    </row>
    <row r="150" spans="1:24" s="7" customFormat="1" x14ac:dyDescent="0.4">
      <c r="A150" s="17"/>
      <c r="B150" s="6"/>
      <c r="C150" s="8"/>
      <c r="W150" s="76"/>
      <c r="X150" s="77"/>
    </row>
    <row r="151" spans="1:24" s="7" customFormat="1" x14ac:dyDescent="0.4">
      <c r="A151" s="17"/>
      <c r="B151" s="6"/>
      <c r="C151" s="8"/>
      <c r="W151" s="76"/>
      <c r="X151" s="77"/>
    </row>
    <row r="152" spans="1:24" s="7" customFormat="1" x14ac:dyDescent="0.4">
      <c r="A152" s="17"/>
      <c r="B152" s="6"/>
      <c r="C152" s="8"/>
      <c r="W152" s="76"/>
      <c r="X152" s="77"/>
    </row>
    <row r="153" spans="1:24" s="7" customFormat="1" x14ac:dyDescent="0.4">
      <c r="A153" s="17"/>
      <c r="B153" s="6"/>
      <c r="C153" s="8"/>
      <c r="W153" s="76"/>
      <c r="X153" s="77"/>
    </row>
    <row r="154" spans="1:24" s="7" customFormat="1" x14ac:dyDescent="0.4">
      <c r="A154" s="17"/>
      <c r="B154" s="6"/>
      <c r="C154" s="8"/>
      <c r="W154" s="76"/>
      <c r="X154" s="77"/>
    </row>
    <row r="155" spans="1:24" s="7" customFormat="1" x14ac:dyDescent="0.4">
      <c r="A155" s="17"/>
      <c r="B155" s="6"/>
      <c r="C155" s="8"/>
      <c r="W155" s="76"/>
      <c r="X155" s="77"/>
    </row>
    <row r="156" spans="1:24" s="7" customFormat="1" x14ac:dyDescent="0.4">
      <c r="A156" s="17"/>
      <c r="B156" s="6"/>
      <c r="C156" s="8"/>
      <c r="W156" s="76"/>
      <c r="X156" s="77"/>
    </row>
    <row r="157" spans="1:24" s="7" customFormat="1" x14ac:dyDescent="0.4">
      <c r="A157" s="17"/>
      <c r="B157" s="6"/>
      <c r="C157" s="8"/>
      <c r="W157" s="76"/>
      <c r="X157" s="77"/>
    </row>
    <row r="158" spans="1:24" s="7" customFormat="1" x14ac:dyDescent="0.4">
      <c r="A158" s="17"/>
      <c r="B158" s="6"/>
      <c r="C158" s="8"/>
      <c r="W158" s="76"/>
      <c r="X158" s="77"/>
    </row>
    <row r="159" spans="1:24" s="7" customFormat="1" x14ac:dyDescent="0.4">
      <c r="A159" s="17"/>
      <c r="B159" s="6"/>
      <c r="C159" s="8"/>
      <c r="W159" s="76"/>
      <c r="X159" s="77"/>
    </row>
    <row r="160" spans="1:24" s="7" customFormat="1" x14ac:dyDescent="0.4">
      <c r="A160" s="17"/>
      <c r="B160" s="6"/>
      <c r="C160" s="8"/>
      <c r="W160" s="76"/>
      <c r="X160" s="77"/>
    </row>
    <row r="161" spans="1:24" s="7" customFormat="1" x14ac:dyDescent="0.4">
      <c r="A161" s="17"/>
      <c r="B161" s="6"/>
      <c r="C161" s="8"/>
      <c r="W161" s="76"/>
      <c r="X161" s="77"/>
    </row>
    <row r="162" spans="1:24" s="7" customFormat="1" x14ac:dyDescent="0.4">
      <c r="A162" s="17"/>
      <c r="B162" s="6"/>
      <c r="C162" s="8"/>
      <c r="W162" s="76"/>
      <c r="X162" s="77"/>
    </row>
    <row r="163" spans="1:24" s="7" customFormat="1" x14ac:dyDescent="0.4">
      <c r="A163" s="17"/>
      <c r="B163" s="6"/>
      <c r="C163" s="8"/>
      <c r="W163" s="76"/>
      <c r="X163" s="77"/>
    </row>
    <row r="164" spans="1:24" s="7" customFormat="1" x14ac:dyDescent="0.4">
      <c r="A164" s="17"/>
      <c r="B164" s="6"/>
      <c r="C164" s="8"/>
      <c r="W164" s="76"/>
      <c r="X164" s="77"/>
    </row>
    <row r="165" spans="1:24" s="7" customFormat="1" x14ac:dyDescent="0.4">
      <c r="A165" s="17"/>
      <c r="B165" s="6"/>
      <c r="C165" s="8"/>
      <c r="W165" s="76"/>
      <c r="X165" s="77"/>
    </row>
    <row r="166" spans="1:24" s="7" customFormat="1" x14ac:dyDescent="0.4">
      <c r="A166" s="17"/>
      <c r="B166" s="6"/>
      <c r="C166" s="8"/>
      <c r="W166" s="76"/>
      <c r="X166" s="77"/>
    </row>
    <row r="167" spans="1:24" s="7" customFormat="1" x14ac:dyDescent="0.4">
      <c r="A167" s="17"/>
      <c r="B167" s="6"/>
      <c r="C167" s="8"/>
      <c r="W167" s="76"/>
      <c r="X167" s="77"/>
    </row>
    <row r="168" spans="1:24" s="7" customFormat="1" x14ac:dyDescent="0.4">
      <c r="A168" s="17"/>
      <c r="B168" s="6"/>
      <c r="C168" s="8"/>
      <c r="W168" s="76"/>
      <c r="X168" s="77"/>
    </row>
    <row r="169" spans="1:24" s="7" customFormat="1" x14ac:dyDescent="0.4">
      <c r="A169" s="17"/>
      <c r="B169" s="6"/>
      <c r="C169" s="8"/>
      <c r="W169" s="76"/>
      <c r="X169" s="77"/>
    </row>
    <row r="170" spans="1:24" s="7" customFormat="1" x14ac:dyDescent="0.4">
      <c r="A170" s="17"/>
      <c r="B170" s="6"/>
      <c r="C170" s="8"/>
      <c r="W170" s="76"/>
      <c r="X170" s="77"/>
    </row>
    <row r="171" spans="1:24" s="7" customFormat="1" x14ac:dyDescent="0.4">
      <c r="A171" s="17"/>
      <c r="B171" s="6"/>
      <c r="C171" s="8"/>
      <c r="W171" s="76"/>
      <c r="X171" s="77"/>
    </row>
    <row r="172" spans="1:24" s="7" customFormat="1" x14ac:dyDescent="0.4">
      <c r="A172" s="17"/>
      <c r="B172" s="6"/>
      <c r="C172" s="8"/>
      <c r="W172" s="76"/>
      <c r="X172" s="77"/>
    </row>
    <row r="173" spans="1:24" s="7" customFormat="1" x14ac:dyDescent="0.4">
      <c r="A173" s="17"/>
      <c r="B173" s="6"/>
      <c r="C173" s="8"/>
      <c r="W173" s="76"/>
      <c r="X173" s="77"/>
    </row>
    <row r="174" spans="1:24" s="7" customFormat="1" x14ac:dyDescent="0.4">
      <c r="A174" s="17"/>
      <c r="B174" s="6"/>
      <c r="C174" s="8"/>
      <c r="W174" s="76"/>
      <c r="X174" s="77"/>
    </row>
    <row r="175" spans="1:24" s="7" customFormat="1" x14ac:dyDescent="0.4">
      <c r="A175" s="17"/>
      <c r="B175" s="6"/>
      <c r="C175" s="8"/>
      <c r="W175" s="76"/>
      <c r="X175" s="77"/>
    </row>
    <row r="176" spans="1:24" s="7" customFormat="1" x14ac:dyDescent="0.4">
      <c r="A176" s="17"/>
      <c r="B176" s="6"/>
      <c r="C176" s="8"/>
      <c r="W176" s="76"/>
      <c r="X176" s="77"/>
    </row>
    <row r="177" spans="1:24" s="7" customFormat="1" x14ac:dyDescent="0.4">
      <c r="A177" s="17"/>
      <c r="B177" s="6"/>
      <c r="C177" s="8"/>
      <c r="W177" s="76"/>
      <c r="X177" s="77"/>
    </row>
    <row r="178" spans="1:24" s="7" customFormat="1" x14ac:dyDescent="0.4">
      <c r="A178" s="17"/>
      <c r="B178" s="6"/>
      <c r="C178" s="8"/>
      <c r="W178" s="76"/>
      <c r="X178" s="77"/>
    </row>
    <row r="179" spans="1:24" s="7" customFormat="1" x14ac:dyDescent="0.4">
      <c r="A179" s="17"/>
      <c r="B179" s="6"/>
      <c r="C179" s="8"/>
      <c r="W179" s="76"/>
      <c r="X179" s="77"/>
    </row>
    <row r="180" spans="1:24" s="7" customFormat="1" x14ac:dyDescent="0.4">
      <c r="A180" s="17"/>
      <c r="B180" s="6"/>
      <c r="C180" s="8"/>
      <c r="W180" s="76"/>
      <c r="X180" s="77"/>
    </row>
    <row r="181" spans="1:24" s="7" customFormat="1" x14ac:dyDescent="0.4">
      <c r="A181" s="17"/>
      <c r="B181" s="6"/>
      <c r="C181" s="8"/>
      <c r="W181" s="76"/>
      <c r="X181" s="77"/>
    </row>
    <row r="182" spans="1:24" s="7" customFormat="1" x14ac:dyDescent="0.4">
      <c r="A182" s="17"/>
      <c r="B182" s="6"/>
      <c r="C182" s="8"/>
      <c r="W182" s="76"/>
      <c r="X182" s="77"/>
    </row>
    <row r="183" spans="1:24" s="7" customFormat="1" x14ac:dyDescent="0.4">
      <c r="A183" s="17"/>
      <c r="B183" s="6"/>
      <c r="C183" s="8"/>
      <c r="W183" s="76"/>
      <c r="X183" s="77"/>
    </row>
    <row r="184" spans="1:24" s="7" customFormat="1" x14ac:dyDescent="0.4">
      <c r="A184" s="17"/>
      <c r="B184" s="6"/>
      <c r="C184" s="8"/>
      <c r="W184" s="76"/>
      <c r="X184" s="77"/>
    </row>
    <row r="185" spans="1:24" s="7" customFormat="1" x14ac:dyDescent="0.4">
      <c r="A185" s="17"/>
      <c r="B185" s="6"/>
      <c r="C185" s="8"/>
      <c r="W185" s="76"/>
      <c r="X185" s="77"/>
    </row>
    <row r="186" spans="1:24" s="7" customFormat="1" x14ac:dyDescent="0.4">
      <c r="A186" s="17"/>
      <c r="B186" s="6"/>
      <c r="C186" s="8"/>
      <c r="W186" s="76"/>
      <c r="X186" s="77"/>
    </row>
    <row r="187" spans="1:24" s="7" customFormat="1" x14ac:dyDescent="0.4">
      <c r="A187" s="17"/>
      <c r="B187" s="6"/>
      <c r="C187" s="8"/>
      <c r="W187" s="76"/>
      <c r="X187" s="77"/>
    </row>
  </sheetData>
  <autoFilter ref="A1:X56">
    <filterColumn colId="1"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autoFilter>
  <mergeCells count="10">
    <mergeCell ref="A1:A3"/>
    <mergeCell ref="B1:C3"/>
    <mergeCell ref="D1:V1"/>
    <mergeCell ref="W1:W2"/>
    <mergeCell ref="X1:X2"/>
    <mergeCell ref="D2:E2"/>
    <mergeCell ref="F2:L2"/>
    <mergeCell ref="M2:N2"/>
    <mergeCell ref="O2:P2"/>
    <mergeCell ref="R2:V2"/>
  </mergeCells>
  <conditionalFormatting sqref="B55:B56 B4:B53">
    <cfRule type="duplicateValues" dxfId="156" priority="90"/>
  </conditionalFormatting>
  <conditionalFormatting sqref="B55:B56">
    <cfRule type="duplicateValues" dxfId="155" priority="91"/>
  </conditionalFormatting>
  <conditionalFormatting sqref="B54">
    <cfRule type="duplicateValues" dxfId="154" priority="88"/>
  </conditionalFormatting>
  <conditionalFormatting sqref="B54">
    <cfRule type="duplicateValues" dxfId="153" priority="89"/>
  </conditionalFormatting>
  <conditionalFormatting sqref="B1">
    <cfRule type="duplicateValues" dxfId="152" priority="92"/>
  </conditionalFormatting>
  <conditionalFormatting sqref="F4:K7 F9:K22 F47:K56 F27:K45">
    <cfRule type="cellIs" dxfId="151" priority="82" operator="equal">
      <formula>"5 : très fort"</formula>
    </cfRule>
    <cfRule type="cellIs" dxfId="150" priority="83" operator="equal">
      <formula>"4 : fort"</formula>
    </cfRule>
    <cfRule type="cellIs" dxfId="149" priority="84" operator="equal">
      <formula>"3 : moyen"</formula>
    </cfRule>
    <cfRule type="cellIs" dxfId="148" priority="86" operator="equal">
      <formula>"2 : faible"</formula>
    </cfRule>
    <cfRule type="cellIs" dxfId="147" priority="87" operator="equal">
      <formula>"1 : très faible ou nulle"</formula>
    </cfRule>
  </conditionalFormatting>
  <conditionalFormatting sqref="G55">
    <cfRule type="cellIs" dxfId="146" priority="85" operator="equal">
      <formula>"3 : moyen"</formula>
    </cfRule>
  </conditionalFormatting>
  <conditionalFormatting sqref="R4 O17:O28 R17:R28 O30:O32 R30:R32 O34 O36:O39 R36:R39 R41 O41 O53 R53 M53 M56 O4:O15 R6:R15 R34 O44:O51 M4:M51 R44:R51 O55:O56 R56">
    <cfRule type="cellIs" dxfId="145" priority="79" operator="equal">
      <formula>"Dégradation"</formula>
    </cfRule>
    <cfRule type="cellIs" dxfId="144" priority="80" operator="equal">
      <formula>"Stabilité"</formula>
    </cfRule>
    <cfRule type="cellIs" dxfId="143" priority="81" operator="equal">
      <formula>"Amélioration"</formula>
    </cfRule>
  </conditionalFormatting>
  <conditionalFormatting sqref="D1:D11 D14:D23 D26 D28 D32:D38 D41:D1048576">
    <cfRule type="cellIs" dxfId="142" priority="78" operator="equal">
      <formula>"oui"</formula>
    </cfRule>
  </conditionalFormatting>
  <conditionalFormatting sqref="F8:K8">
    <cfRule type="cellIs" dxfId="141" priority="73" operator="equal">
      <formula>"5 : très fort"</formula>
    </cfRule>
    <cfRule type="cellIs" dxfId="140" priority="74" operator="equal">
      <formula>"4 : fort"</formula>
    </cfRule>
    <cfRule type="cellIs" dxfId="139" priority="75" operator="equal">
      <formula>"3 : moyen"</formula>
    </cfRule>
    <cfRule type="cellIs" dxfId="138" priority="76" operator="equal">
      <formula>"2 : faible"</formula>
    </cfRule>
    <cfRule type="cellIs" dxfId="137" priority="77" operator="equal">
      <formula>"1 : très faible ou nulle"</formula>
    </cfRule>
  </conditionalFormatting>
  <conditionalFormatting sqref="D12">
    <cfRule type="cellIs" dxfId="136" priority="72" operator="equal">
      <formula>"oui"</formula>
    </cfRule>
  </conditionalFormatting>
  <conditionalFormatting sqref="D13">
    <cfRule type="cellIs" dxfId="135" priority="71" operator="equal">
      <formula>"oui"</formula>
    </cfRule>
  </conditionalFormatting>
  <conditionalFormatting sqref="O16 R16">
    <cfRule type="cellIs" dxfId="134" priority="68" operator="equal">
      <formula>"Dégradation"</formula>
    </cfRule>
    <cfRule type="cellIs" dxfId="133" priority="69" operator="equal">
      <formula>"Stabilité"</formula>
    </cfRule>
    <cfRule type="cellIs" dxfId="132" priority="70" operator="equal">
      <formula>"Amélioration"</formula>
    </cfRule>
  </conditionalFormatting>
  <conditionalFormatting sqref="F23:K25">
    <cfRule type="cellIs" dxfId="131" priority="63" operator="equal">
      <formula>"5 : très fort"</formula>
    </cfRule>
    <cfRule type="cellIs" dxfId="130" priority="64" operator="equal">
      <formula>"4 : fort"</formula>
    </cfRule>
    <cfRule type="cellIs" dxfId="129" priority="65" operator="equal">
      <formula>"3 : moyen"</formula>
    </cfRule>
    <cfRule type="cellIs" dxfId="128" priority="66" operator="equal">
      <formula>"2 : faible"</formula>
    </cfRule>
    <cfRule type="cellIs" dxfId="127" priority="67" operator="equal">
      <formula>"1 : très faible ou nulle"</formula>
    </cfRule>
  </conditionalFormatting>
  <conditionalFormatting sqref="D24:D25">
    <cfRule type="cellIs" dxfId="126" priority="62" operator="equal">
      <formula>"oui"</formula>
    </cfRule>
  </conditionalFormatting>
  <conditionalFormatting sqref="F26:K26">
    <cfRule type="cellIs" dxfId="125" priority="57" operator="equal">
      <formula>"5 : très fort"</formula>
    </cfRule>
    <cfRule type="cellIs" dxfId="124" priority="58" operator="equal">
      <formula>"4 : fort"</formula>
    </cfRule>
    <cfRule type="cellIs" dxfId="123" priority="59" operator="equal">
      <formula>"3 : moyen"</formula>
    </cfRule>
    <cfRule type="cellIs" dxfId="122" priority="60" operator="equal">
      <formula>"2 : faible"</formula>
    </cfRule>
    <cfRule type="cellIs" dxfId="121" priority="61" operator="equal">
      <formula>"1 : très faible ou nulle"</formula>
    </cfRule>
  </conditionalFormatting>
  <conditionalFormatting sqref="D27">
    <cfRule type="cellIs" dxfId="120" priority="56" operator="equal">
      <formula>"oui"</formula>
    </cfRule>
  </conditionalFormatting>
  <conditionalFormatting sqref="D29:D31">
    <cfRule type="cellIs" dxfId="119" priority="55" operator="equal">
      <formula>"oui"</formula>
    </cfRule>
  </conditionalFormatting>
  <conditionalFormatting sqref="O29">
    <cfRule type="cellIs" dxfId="118" priority="52" operator="equal">
      <formula>"Dégradation"</formula>
    </cfRule>
    <cfRule type="cellIs" dxfId="117" priority="53" operator="equal">
      <formula>"Stabilité"</formula>
    </cfRule>
    <cfRule type="cellIs" dxfId="116" priority="54" operator="equal">
      <formula>"Amélioration"</formula>
    </cfRule>
  </conditionalFormatting>
  <conditionalFormatting sqref="R29">
    <cfRule type="cellIs" dxfId="115" priority="49" operator="equal">
      <formula>"Dégradation"</formula>
    </cfRule>
    <cfRule type="cellIs" dxfId="114" priority="50" operator="equal">
      <formula>"Stabilité"</formula>
    </cfRule>
    <cfRule type="cellIs" dxfId="113" priority="51" operator="equal">
      <formula>"Amélioration"</formula>
    </cfRule>
  </conditionalFormatting>
  <conditionalFormatting sqref="O33">
    <cfRule type="cellIs" dxfId="112" priority="46" operator="equal">
      <formula>"Dégradation"</formula>
    </cfRule>
    <cfRule type="cellIs" dxfId="111" priority="47" operator="equal">
      <formula>"Stabilité"</formula>
    </cfRule>
    <cfRule type="cellIs" dxfId="110" priority="48" operator="equal">
      <formula>"Amélioration"</formula>
    </cfRule>
  </conditionalFormatting>
  <conditionalFormatting sqref="O35 R35">
    <cfRule type="cellIs" dxfId="109" priority="43" operator="equal">
      <formula>"Dégradation"</formula>
    </cfRule>
    <cfRule type="cellIs" dxfId="108" priority="44" operator="equal">
      <formula>"Stabilité"</formula>
    </cfRule>
    <cfRule type="cellIs" dxfId="107" priority="45" operator="equal">
      <formula>"Amélioration"</formula>
    </cfRule>
  </conditionalFormatting>
  <conditionalFormatting sqref="D39:D40">
    <cfRule type="cellIs" dxfId="106" priority="42" operator="equal">
      <formula>"oui"</formula>
    </cfRule>
  </conditionalFormatting>
  <conditionalFormatting sqref="O40 R40">
    <cfRule type="cellIs" dxfId="105" priority="39" operator="equal">
      <formula>"Dégradation"</formula>
    </cfRule>
    <cfRule type="cellIs" dxfId="104" priority="40" operator="equal">
      <formula>"Stabilité"</formula>
    </cfRule>
    <cfRule type="cellIs" dxfId="103" priority="41" operator="equal">
      <formula>"Amélioration"</formula>
    </cfRule>
  </conditionalFormatting>
  <conditionalFormatting sqref="O52 R52">
    <cfRule type="cellIs" dxfId="102" priority="36" operator="equal">
      <formula>"Dégradation"</formula>
    </cfRule>
    <cfRule type="cellIs" dxfId="101" priority="37" operator="equal">
      <formula>"Stabilité"</formula>
    </cfRule>
    <cfRule type="cellIs" dxfId="100" priority="38" operator="equal">
      <formula>"Amélioration"</formula>
    </cfRule>
  </conditionalFormatting>
  <conditionalFormatting sqref="O54 M54 R54">
    <cfRule type="cellIs" dxfId="99" priority="33" operator="equal">
      <formula>"Dégradation"</formula>
    </cfRule>
    <cfRule type="cellIs" dxfId="98" priority="34" operator="equal">
      <formula>"Stabilité"</formula>
    </cfRule>
    <cfRule type="cellIs" dxfId="97" priority="35" operator="equal">
      <formula>"Amélioration"</formula>
    </cfRule>
  </conditionalFormatting>
  <conditionalFormatting sqref="F46:K46">
    <cfRule type="cellIs" dxfId="96" priority="28" operator="equal">
      <formula>"5 : très fort"</formula>
    </cfRule>
    <cfRule type="cellIs" dxfId="95" priority="29" operator="equal">
      <formula>"4 : fort"</formula>
    </cfRule>
    <cfRule type="cellIs" dxfId="94" priority="30" operator="equal">
      <formula>"3 : moyen"</formula>
    </cfRule>
    <cfRule type="cellIs" dxfId="93" priority="31" operator="equal">
      <formula>"2 : faible"</formula>
    </cfRule>
    <cfRule type="cellIs" dxfId="92" priority="32" operator="equal">
      <formula>"1 : très faible ou nulle"</formula>
    </cfRule>
  </conditionalFormatting>
  <conditionalFormatting sqref="R5">
    <cfRule type="cellIs" dxfId="91" priority="25" operator="equal">
      <formula>"Dégradation"</formula>
    </cfRule>
    <cfRule type="cellIs" dxfId="90" priority="26" operator="equal">
      <formula>"Stabilité"</formula>
    </cfRule>
    <cfRule type="cellIs" dxfId="89" priority="27" operator="equal">
      <formula>"Amélioration"</formula>
    </cfRule>
  </conditionalFormatting>
  <conditionalFormatting sqref="R33">
    <cfRule type="cellIs" dxfId="88" priority="22" operator="equal">
      <formula>"Dégradation"</formula>
    </cfRule>
    <cfRule type="cellIs" dxfId="87" priority="23" operator="equal">
      <formula>"Stabilité"</formula>
    </cfRule>
    <cfRule type="cellIs" dxfId="86" priority="24" operator="equal">
      <formula>"Amélioration"</formula>
    </cfRule>
  </conditionalFormatting>
  <conditionalFormatting sqref="O42">
    <cfRule type="cellIs" dxfId="85" priority="19" operator="equal">
      <formula>"Dégradation"</formula>
    </cfRule>
    <cfRule type="cellIs" dxfId="84" priority="20" operator="equal">
      <formula>"Stabilité"</formula>
    </cfRule>
    <cfRule type="cellIs" dxfId="83" priority="21" operator="equal">
      <formula>"Amélioration"</formula>
    </cfRule>
  </conditionalFormatting>
  <conditionalFormatting sqref="O43">
    <cfRule type="cellIs" dxfId="82" priority="16" operator="equal">
      <formula>"Dégradation"</formula>
    </cfRule>
    <cfRule type="cellIs" dxfId="81" priority="17" operator="equal">
      <formula>"Stabilité"</formula>
    </cfRule>
    <cfRule type="cellIs" dxfId="80" priority="18" operator="equal">
      <formula>"Amélioration"</formula>
    </cfRule>
  </conditionalFormatting>
  <conditionalFormatting sqref="R43">
    <cfRule type="cellIs" dxfId="79" priority="13" operator="equal">
      <formula>"Dégradation"</formula>
    </cfRule>
    <cfRule type="cellIs" dxfId="78" priority="14" operator="equal">
      <formula>"Stabilité"</formula>
    </cfRule>
    <cfRule type="cellIs" dxfId="77" priority="15" operator="equal">
      <formula>"Amélioration"</formula>
    </cfRule>
  </conditionalFormatting>
  <conditionalFormatting sqref="R42">
    <cfRule type="cellIs" dxfId="76" priority="10" operator="equal">
      <formula>"Dégradation"</formula>
    </cfRule>
    <cfRule type="cellIs" dxfId="75" priority="11" operator="equal">
      <formula>"Stabilité"</formula>
    </cfRule>
    <cfRule type="cellIs" dxfId="74" priority="12" operator="equal">
      <formula>"Amélioration"</formula>
    </cfRule>
  </conditionalFormatting>
  <conditionalFormatting sqref="M52">
    <cfRule type="cellIs" dxfId="73" priority="7" operator="equal">
      <formula>"Dégradation"</formula>
    </cfRule>
    <cfRule type="cellIs" dxfId="72" priority="8" operator="equal">
      <formula>"Stabilité"</formula>
    </cfRule>
    <cfRule type="cellIs" dxfId="71" priority="9" operator="equal">
      <formula>"Amélioration"</formula>
    </cfRule>
  </conditionalFormatting>
  <conditionalFormatting sqref="M55">
    <cfRule type="cellIs" dxfId="70" priority="4" operator="equal">
      <formula>"Dégradation"</formula>
    </cfRule>
    <cfRule type="cellIs" dxfId="69" priority="5" operator="equal">
      <formula>"Stabilité"</formula>
    </cfRule>
    <cfRule type="cellIs" dxfId="68" priority="6" operator="equal">
      <formula>"Amélioration"</formula>
    </cfRule>
  </conditionalFormatting>
  <conditionalFormatting sqref="R55">
    <cfRule type="cellIs" dxfId="67" priority="1" operator="equal">
      <formula>"Dégradation"</formula>
    </cfRule>
    <cfRule type="cellIs" dxfId="66" priority="2" operator="equal">
      <formula>"Stabilité"</formula>
    </cfRule>
    <cfRule type="cellIs" dxfId="65" priority="3" operator="equal">
      <formula>"Amélioration"</formula>
    </cfRule>
  </conditionalFormatting>
  <dataValidations count="3">
    <dataValidation type="list" allowBlank="1" showInputMessage="1" showErrorMessage="1" sqref="F4:K56">
      <formula1>"1 : très faible ou nulle,2 : faible,3 : moyen,4 : fort,5 : très fort"</formula1>
    </dataValidation>
    <dataValidation type="list" allowBlank="1" showInputMessage="1" showErrorMessage="1" sqref="O4:O56 M4:M56 R4:R56">
      <formula1>"Amélioration,Stabilité,Dégradation"</formula1>
    </dataValidation>
    <dataValidation type="list" allowBlank="1" showInputMessage="1" showErrorMessage="1" sqref="D4:D5">
      <formula1>"oui,non"</formula1>
    </dataValidation>
  </dataValidations>
  <printOptions horizontalCentered="1" verticalCentered="1"/>
  <pageMargins left="0.70866141732283472" right="0.70866141732283472" top="0.74803149606299213" bottom="0.74803149606299213" header="0.31496062992125984" footer="0.31496062992125984"/>
  <pageSetup paperSize="8" scale="78" orientation="landscape" r:id="rId1"/>
  <headerFooter>
    <oddHeader>&amp;C&amp;"-,Gras"&amp;18RECEMA 2019
Programmation</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83"/>
  <sheetViews>
    <sheetView zoomScale="50" zoomScaleNormal="50" workbookViewId="0">
      <pane xSplit="3" ySplit="3" topLeftCell="D4" activePane="bottomRight" state="frozen"/>
      <selection activeCell="W1" sqref="W1:X1048576"/>
      <selection pane="topRight" activeCell="W1" sqref="W1:X1048576"/>
      <selection pane="bottomLeft" activeCell="W1" sqref="W1:X1048576"/>
      <selection pane="bottomRight" activeCell="W1" sqref="W1:X1048576"/>
    </sheetView>
  </sheetViews>
  <sheetFormatPr baseColWidth="10" defaultColWidth="15.6640625" defaultRowHeight="21" x14ac:dyDescent="0.4"/>
  <cols>
    <col min="1" max="1" width="25.77734375" style="18" customWidth="1"/>
    <col min="2" max="2" width="15.77734375" style="9" customWidth="1"/>
    <col min="3" max="3" width="25.77734375" style="10" customWidth="1"/>
    <col min="4" max="4" width="10.77734375" style="11" customWidth="1"/>
    <col min="5" max="5" width="20.77734375" style="12" customWidth="1"/>
    <col min="6" max="6" width="7.77734375" style="13" customWidth="1"/>
    <col min="7" max="11" width="7.77734375" style="14" customWidth="1"/>
    <col min="12" max="12" width="15.77734375" style="12" customWidth="1"/>
    <col min="13" max="13" width="15.77734375" style="11" customWidth="1"/>
    <col min="14" max="14" width="50.77734375" style="12" customWidth="1"/>
    <col min="15" max="15" width="15.77734375" style="11" customWidth="1"/>
    <col min="16" max="16" width="50.77734375" style="12" customWidth="1"/>
    <col min="17" max="17" width="50.77734375" style="15" customWidth="1"/>
    <col min="18" max="18" width="15.77734375" style="11" customWidth="1"/>
    <col min="19" max="19" width="30.77734375" style="14" customWidth="1"/>
    <col min="20" max="21" width="15.6640625" style="14" customWidth="1"/>
    <col min="22" max="22" width="50.77734375" style="245" customWidth="1"/>
    <col min="23" max="16384" width="15.6640625" style="16"/>
  </cols>
  <sheetData>
    <row r="1" spans="1:23" s="19" customFormat="1" ht="29.4" thickTop="1" thickBot="1" x14ac:dyDescent="0.35">
      <c r="A1" s="140" t="s">
        <v>750</v>
      </c>
      <c r="B1" s="142" t="s">
        <v>0</v>
      </c>
      <c r="C1" s="143"/>
      <c r="D1" s="146" t="s">
        <v>751</v>
      </c>
      <c r="E1" s="147"/>
      <c r="F1" s="147"/>
      <c r="G1" s="147"/>
      <c r="H1" s="147"/>
      <c r="I1" s="147"/>
      <c r="J1" s="147"/>
      <c r="K1" s="147"/>
      <c r="L1" s="147"/>
      <c r="M1" s="147"/>
      <c r="N1" s="147"/>
      <c r="O1" s="147"/>
      <c r="P1" s="147"/>
      <c r="Q1" s="147"/>
      <c r="R1" s="147"/>
      <c r="S1" s="147"/>
      <c r="T1" s="147"/>
      <c r="U1" s="147"/>
      <c r="V1" s="148"/>
      <c r="W1" s="212"/>
    </row>
    <row r="2" spans="1:23" s="2" customFormat="1" ht="40.049999999999997" customHeight="1" x14ac:dyDescent="0.3">
      <c r="A2" s="141"/>
      <c r="B2" s="144"/>
      <c r="C2" s="145"/>
      <c r="D2" s="149" t="s">
        <v>1</v>
      </c>
      <c r="E2" s="150"/>
      <c r="F2" s="151" t="s">
        <v>2</v>
      </c>
      <c r="G2" s="152"/>
      <c r="H2" s="152"/>
      <c r="I2" s="152"/>
      <c r="J2" s="152"/>
      <c r="K2" s="152"/>
      <c r="L2" s="153"/>
      <c r="M2" s="154" t="s">
        <v>3</v>
      </c>
      <c r="N2" s="155"/>
      <c r="O2" s="156" t="s">
        <v>4</v>
      </c>
      <c r="P2" s="157"/>
      <c r="Q2" s="1" t="s">
        <v>5</v>
      </c>
      <c r="R2" s="158" t="s">
        <v>6</v>
      </c>
      <c r="S2" s="159"/>
      <c r="T2" s="159"/>
      <c r="U2" s="159"/>
      <c r="V2" s="160"/>
      <c r="W2" s="213"/>
    </row>
    <row r="3" spans="1:23" s="3" customFormat="1" ht="77.400000000000006" customHeight="1" thickBot="1" x14ac:dyDescent="0.35">
      <c r="A3" s="141"/>
      <c r="B3" s="144"/>
      <c r="C3" s="145"/>
      <c r="D3" s="162" t="s">
        <v>7</v>
      </c>
      <c r="E3" s="163" t="s">
        <v>8</v>
      </c>
      <c r="F3" s="164" t="s">
        <v>9</v>
      </c>
      <c r="G3" s="165" t="s">
        <v>10</v>
      </c>
      <c r="H3" s="165" t="s">
        <v>11</v>
      </c>
      <c r="I3" s="165" t="s">
        <v>12</v>
      </c>
      <c r="J3" s="165" t="s">
        <v>13</v>
      </c>
      <c r="K3" s="165" t="s">
        <v>14</v>
      </c>
      <c r="L3" s="166" t="s">
        <v>15</v>
      </c>
      <c r="M3" s="167" t="s">
        <v>16</v>
      </c>
      <c r="N3" s="168" t="s">
        <v>8</v>
      </c>
      <c r="O3" s="169" t="s">
        <v>16</v>
      </c>
      <c r="P3" s="170" t="s">
        <v>8</v>
      </c>
      <c r="Q3" s="171" t="s">
        <v>8</v>
      </c>
      <c r="R3" s="172" t="s">
        <v>16</v>
      </c>
      <c r="S3" s="173" t="s">
        <v>17</v>
      </c>
      <c r="T3" s="173" t="s">
        <v>18</v>
      </c>
      <c r="U3" s="174" t="s">
        <v>19</v>
      </c>
      <c r="V3" s="214" t="s">
        <v>20</v>
      </c>
      <c r="W3" s="215"/>
    </row>
    <row r="4" spans="1:23" s="200" customFormat="1" ht="70.05" customHeight="1" x14ac:dyDescent="0.3">
      <c r="A4" s="216" t="s">
        <v>179</v>
      </c>
      <c r="B4" s="217" t="s">
        <v>21</v>
      </c>
      <c r="C4" s="218" t="s">
        <v>22</v>
      </c>
      <c r="D4" s="219" t="s">
        <v>23</v>
      </c>
      <c r="E4" s="220" t="s">
        <v>24</v>
      </c>
      <c r="F4" s="221" t="s">
        <v>25</v>
      </c>
      <c r="G4" s="222" t="s">
        <v>26</v>
      </c>
      <c r="H4" s="222" t="s">
        <v>27</v>
      </c>
      <c r="I4" s="222" t="s">
        <v>25</v>
      </c>
      <c r="J4" s="222" t="s">
        <v>25</v>
      </c>
      <c r="K4" s="222" t="s">
        <v>27</v>
      </c>
      <c r="L4" s="223"/>
      <c r="M4" s="224"/>
      <c r="N4" s="225" t="s">
        <v>28</v>
      </c>
      <c r="O4" s="219" t="s">
        <v>29</v>
      </c>
      <c r="P4" s="223" t="s">
        <v>619</v>
      </c>
      <c r="Q4" s="226" t="s">
        <v>30</v>
      </c>
      <c r="R4" s="219" t="s">
        <v>29</v>
      </c>
      <c r="S4" s="222" t="s">
        <v>31</v>
      </c>
      <c r="T4" s="222" t="s">
        <v>32</v>
      </c>
      <c r="U4" s="222"/>
      <c r="V4" s="227" t="s">
        <v>620</v>
      </c>
      <c r="W4" s="228"/>
    </row>
    <row r="5" spans="1:23" s="200" customFormat="1" ht="130.05000000000001" customHeight="1" x14ac:dyDescent="0.3">
      <c r="A5" s="191" t="s">
        <v>180</v>
      </c>
      <c r="B5" s="192" t="s">
        <v>33</v>
      </c>
      <c r="C5" s="193" t="s">
        <v>34</v>
      </c>
      <c r="D5" s="4" t="s">
        <v>35</v>
      </c>
      <c r="E5" s="194" t="s">
        <v>36</v>
      </c>
      <c r="F5" s="195" t="s">
        <v>37</v>
      </c>
      <c r="G5" s="190" t="s">
        <v>25</v>
      </c>
      <c r="H5" s="190" t="s">
        <v>26</v>
      </c>
      <c r="I5" s="190" t="s">
        <v>37</v>
      </c>
      <c r="J5" s="190" t="s">
        <v>25</v>
      </c>
      <c r="K5" s="190" t="s">
        <v>25</v>
      </c>
      <c r="L5" s="5" t="s">
        <v>38</v>
      </c>
      <c r="M5" s="4" t="s">
        <v>39</v>
      </c>
      <c r="N5" s="196" t="s">
        <v>752</v>
      </c>
      <c r="O5" s="20"/>
      <c r="P5" s="5" t="s">
        <v>30</v>
      </c>
      <c r="Q5" s="197" t="s">
        <v>753</v>
      </c>
      <c r="R5" s="4" t="s">
        <v>39</v>
      </c>
      <c r="S5" s="190" t="s">
        <v>31</v>
      </c>
      <c r="T5" s="229" t="s">
        <v>40</v>
      </c>
      <c r="U5" s="190" t="s">
        <v>633</v>
      </c>
      <c r="V5" s="230" t="s">
        <v>754</v>
      </c>
      <c r="W5" s="228"/>
    </row>
    <row r="6" spans="1:23" s="200" customFormat="1" ht="109.95" customHeight="1" x14ac:dyDescent="0.3">
      <c r="A6" s="191" t="s">
        <v>181</v>
      </c>
      <c r="B6" s="192" t="s">
        <v>41</v>
      </c>
      <c r="C6" s="193" t="s">
        <v>42</v>
      </c>
      <c r="D6" s="4" t="s">
        <v>35</v>
      </c>
      <c r="E6" s="194" t="s">
        <v>43</v>
      </c>
      <c r="F6" s="195" t="s">
        <v>37</v>
      </c>
      <c r="G6" s="190" t="s">
        <v>25</v>
      </c>
      <c r="H6" s="190" t="s">
        <v>26</v>
      </c>
      <c r="I6" s="190" t="s">
        <v>37</v>
      </c>
      <c r="J6" s="190" t="s">
        <v>25</v>
      </c>
      <c r="K6" s="190" t="s">
        <v>37</v>
      </c>
      <c r="L6" s="5" t="s">
        <v>38</v>
      </c>
      <c r="M6" s="4" t="s">
        <v>39</v>
      </c>
      <c r="N6" s="196" t="s">
        <v>755</v>
      </c>
      <c r="O6" s="4" t="s">
        <v>39</v>
      </c>
      <c r="P6" s="5" t="s">
        <v>756</v>
      </c>
      <c r="Q6" s="197" t="s">
        <v>30</v>
      </c>
      <c r="R6" s="4" t="s">
        <v>39</v>
      </c>
      <c r="S6" s="190" t="s">
        <v>31</v>
      </c>
      <c r="T6" s="190" t="s">
        <v>32</v>
      </c>
      <c r="U6" s="190" t="s">
        <v>633</v>
      </c>
      <c r="V6" s="230" t="s">
        <v>757</v>
      </c>
      <c r="W6" s="228"/>
    </row>
    <row r="7" spans="1:23" s="200" customFormat="1" ht="60" customHeight="1" x14ac:dyDescent="0.3">
      <c r="A7" s="191" t="s">
        <v>181</v>
      </c>
      <c r="B7" s="192" t="s">
        <v>44</v>
      </c>
      <c r="C7" s="193" t="s">
        <v>45</v>
      </c>
      <c r="D7" s="4" t="s">
        <v>35</v>
      </c>
      <c r="E7" s="194" t="s">
        <v>43</v>
      </c>
      <c r="F7" s="195" t="s">
        <v>37</v>
      </c>
      <c r="G7" s="190" t="s">
        <v>25</v>
      </c>
      <c r="H7" s="190" t="s">
        <v>26</v>
      </c>
      <c r="I7" s="190" t="s">
        <v>37</v>
      </c>
      <c r="J7" s="190" t="s">
        <v>25</v>
      </c>
      <c r="K7" s="190" t="s">
        <v>37</v>
      </c>
      <c r="L7" s="5" t="s">
        <v>46</v>
      </c>
      <c r="M7" s="4" t="s">
        <v>47</v>
      </c>
      <c r="N7" s="196" t="s">
        <v>758</v>
      </c>
      <c r="O7" s="20"/>
      <c r="P7" s="5" t="s">
        <v>191</v>
      </c>
      <c r="Q7" s="197" t="s">
        <v>30</v>
      </c>
      <c r="R7" s="4" t="s">
        <v>47</v>
      </c>
      <c r="S7" s="190" t="s">
        <v>48</v>
      </c>
      <c r="T7" s="190" t="s">
        <v>32</v>
      </c>
      <c r="U7" s="190" t="s">
        <v>633</v>
      </c>
      <c r="V7" s="230" t="s">
        <v>49</v>
      </c>
      <c r="W7" s="228"/>
    </row>
    <row r="8" spans="1:23" s="200" customFormat="1" ht="90" customHeight="1" x14ac:dyDescent="0.3">
      <c r="A8" s="191" t="s">
        <v>181</v>
      </c>
      <c r="B8" s="192" t="s">
        <v>50</v>
      </c>
      <c r="C8" s="193" t="s">
        <v>51</v>
      </c>
      <c r="D8" s="4" t="s">
        <v>35</v>
      </c>
      <c r="E8" s="194" t="s">
        <v>43</v>
      </c>
      <c r="F8" s="195" t="s">
        <v>37</v>
      </c>
      <c r="G8" s="190" t="s">
        <v>26</v>
      </c>
      <c r="H8" s="190" t="s">
        <v>26</v>
      </c>
      <c r="I8" s="190" t="s">
        <v>37</v>
      </c>
      <c r="J8" s="190" t="s">
        <v>25</v>
      </c>
      <c r="K8" s="190" t="s">
        <v>37</v>
      </c>
      <c r="L8" s="5" t="s">
        <v>46</v>
      </c>
      <c r="M8" s="4" t="s">
        <v>39</v>
      </c>
      <c r="N8" s="196" t="s">
        <v>759</v>
      </c>
      <c r="O8" s="20"/>
      <c r="P8" s="5" t="s">
        <v>30</v>
      </c>
      <c r="Q8" s="197" t="s">
        <v>30</v>
      </c>
      <c r="R8" s="4" t="s">
        <v>39</v>
      </c>
      <c r="S8" s="190" t="s">
        <v>31</v>
      </c>
      <c r="T8" s="190" t="s">
        <v>32</v>
      </c>
      <c r="U8" s="190" t="s">
        <v>633</v>
      </c>
      <c r="V8" s="230" t="s">
        <v>760</v>
      </c>
      <c r="W8" s="228"/>
    </row>
    <row r="9" spans="1:23" s="200" customFormat="1" ht="130.05000000000001" customHeight="1" x14ac:dyDescent="0.3">
      <c r="A9" s="191" t="s">
        <v>181</v>
      </c>
      <c r="B9" s="192" t="s">
        <v>52</v>
      </c>
      <c r="C9" s="193" t="s">
        <v>53</v>
      </c>
      <c r="D9" s="4" t="s">
        <v>23</v>
      </c>
      <c r="E9" s="194" t="s">
        <v>54</v>
      </c>
      <c r="F9" s="195" t="s">
        <v>37</v>
      </c>
      <c r="G9" s="190" t="s">
        <v>55</v>
      </c>
      <c r="H9" s="190" t="s">
        <v>26</v>
      </c>
      <c r="I9" s="190" t="s">
        <v>37</v>
      </c>
      <c r="J9" s="190" t="s">
        <v>25</v>
      </c>
      <c r="K9" s="190" t="s">
        <v>26</v>
      </c>
      <c r="L9" s="5" t="s">
        <v>56</v>
      </c>
      <c r="M9" s="4" t="s">
        <v>39</v>
      </c>
      <c r="N9" s="196" t="s">
        <v>761</v>
      </c>
      <c r="O9" s="4" t="s">
        <v>39</v>
      </c>
      <c r="P9" s="5" t="s">
        <v>762</v>
      </c>
      <c r="Q9" s="197" t="s">
        <v>30</v>
      </c>
      <c r="R9" s="4" t="s">
        <v>39</v>
      </c>
      <c r="S9" s="190" t="s">
        <v>31</v>
      </c>
      <c r="T9" s="190" t="s">
        <v>32</v>
      </c>
      <c r="U9" s="190" t="s">
        <v>633</v>
      </c>
      <c r="V9" s="230" t="s">
        <v>637</v>
      </c>
      <c r="W9" s="228"/>
    </row>
    <row r="10" spans="1:23" s="200" customFormat="1" ht="109.95" customHeight="1" x14ac:dyDescent="0.3">
      <c r="A10" s="191" t="s">
        <v>181</v>
      </c>
      <c r="B10" s="192" t="s">
        <v>57</v>
      </c>
      <c r="C10" s="193" t="s">
        <v>58</v>
      </c>
      <c r="D10" s="4" t="s">
        <v>23</v>
      </c>
      <c r="E10" s="194" t="s">
        <v>59</v>
      </c>
      <c r="F10" s="195" t="s">
        <v>37</v>
      </c>
      <c r="G10" s="190" t="s">
        <v>26</v>
      </c>
      <c r="H10" s="190" t="s">
        <v>26</v>
      </c>
      <c r="I10" s="190" t="s">
        <v>37</v>
      </c>
      <c r="J10" s="190" t="s">
        <v>25</v>
      </c>
      <c r="K10" s="190" t="s">
        <v>27</v>
      </c>
      <c r="L10" s="5"/>
      <c r="M10" s="4" t="s">
        <v>29</v>
      </c>
      <c r="N10" s="196" t="s">
        <v>763</v>
      </c>
      <c r="O10" s="4" t="s">
        <v>47</v>
      </c>
      <c r="P10" s="231" t="s">
        <v>764</v>
      </c>
      <c r="Q10" s="197" t="s">
        <v>30</v>
      </c>
      <c r="R10" s="4" t="s">
        <v>47</v>
      </c>
      <c r="S10" s="190" t="s">
        <v>31</v>
      </c>
      <c r="T10" s="190" t="s">
        <v>32</v>
      </c>
      <c r="U10" s="190" t="s">
        <v>633</v>
      </c>
      <c r="V10" s="230" t="s">
        <v>765</v>
      </c>
      <c r="W10" s="228"/>
    </row>
    <row r="11" spans="1:23" s="200" customFormat="1" ht="130.05000000000001" customHeight="1" x14ac:dyDescent="0.3">
      <c r="A11" s="191" t="s">
        <v>181</v>
      </c>
      <c r="B11" s="192" t="s">
        <v>60</v>
      </c>
      <c r="C11" s="193" t="s">
        <v>61</v>
      </c>
      <c r="D11" s="4" t="s">
        <v>23</v>
      </c>
      <c r="E11" s="194" t="s">
        <v>62</v>
      </c>
      <c r="F11" s="195" t="s">
        <v>37</v>
      </c>
      <c r="G11" s="190" t="s">
        <v>26</v>
      </c>
      <c r="H11" s="190" t="s">
        <v>26</v>
      </c>
      <c r="I11" s="190" t="s">
        <v>37</v>
      </c>
      <c r="J11" s="190" t="s">
        <v>25</v>
      </c>
      <c r="K11" s="190" t="s">
        <v>27</v>
      </c>
      <c r="L11" s="5"/>
      <c r="M11" s="4" t="s">
        <v>39</v>
      </c>
      <c r="N11" s="196" t="s">
        <v>766</v>
      </c>
      <c r="O11" s="4" t="s">
        <v>29</v>
      </c>
      <c r="P11" s="5" t="s">
        <v>767</v>
      </c>
      <c r="Q11" s="197" t="s">
        <v>30</v>
      </c>
      <c r="R11" s="4" t="s">
        <v>29</v>
      </c>
      <c r="S11" s="190" t="s">
        <v>31</v>
      </c>
      <c r="T11" s="190" t="s">
        <v>32</v>
      </c>
      <c r="U11" s="190" t="s">
        <v>633</v>
      </c>
      <c r="V11" s="230" t="s">
        <v>768</v>
      </c>
      <c r="W11" s="228"/>
    </row>
    <row r="12" spans="1:23" s="200" customFormat="1" ht="100.05" customHeight="1" x14ac:dyDescent="0.3">
      <c r="A12" s="191" t="s">
        <v>181</v>
      </c>
      <c r="B12" s="192" t="s">
        <v>63</v>
      </c>
      <c r="C12" s="193" t="s">
        <v>64</v>
      </c>
      <c r="D12" s="4" t="s">
        <v>23</v>
      </c>
      <c r="E12" s="194" t="s">
        <v>65</v>
      </c>
      <c r="F12" s="195" t="s">
        <v>37</v>
      </c>
      <c r="G12" s="190" t="s">
        <v>26</v>
      </c>
      <c r="H12" s="190" t="s">
        <v>27</v>
      </c>
      <c r="I12" s="190" t="s">
        <v>37</v>
      </c>
      <c r="J12" s="190" t="s">
        <v>25</v>
      </c>
      <c r="K12" s="190" t="s">
        <v>27</v>
      </c>
      <c r="L12" s="5"/>
      <c r="M12" s="4" t="s">
        <v>39</v>
      </c>
      <c r="N12" s="196" t="s">
        <v>769</v>
      </c>
      <c r="O12" s="20"/>
      <c r="P12" s="5" t="s">
        <v>30</v>
      </c>
      <c r="Q12" s="197" t="s">
        <v>30</v>
      </c>
      <c r="R12" s="4" t="s">
        <v>39</v>
      </c>
      <c r="S12" s="190" t="s">
        <v>31</v>
      </c>
      <c r="T12" s="190" t="s">
        <v>32</v>
      </c>
      <c r="U12" s="190" t="s">
        <v>633</v>
      </c>
      <c r="V12" s="230" t="s">
        <v>770</v>
      </c>
      <c r="W12" s="228"/>
    </row>
    <row r="13" spans="1:23" s="200" customFormat="1" ht="130.05000000000001" customHeight="1" x14ac:dyDescent="0.3">
      <c r="A13" s="191" t="s">
        <v>181</v>
      </c>
      <c r="B13" s="192" t="s">
        <v>66</v>
      </c>
      <c r="C13" s="193" t="s">
        <v>67</v>
      </c>
      <c r="D13" s="4" t="s">
        <v>35</v>
      </c>
      <c r="E13" s="194" t="s">
        <v>68</v>
      </c>
      <c r="F13" s="195" t="s">
        <v>37</v>
      </c>
      <c r="G13" s="190" t="s">
        <v>25</v>
      </c>
      <c r="H13" s="190" t="s">
        <v>27</v>
      </c>
      <c r="I13" s="190" t="s">
        <v>37</v>
      </c>
      <c r="J13" s="190" t="s">
        <v>25</v>
      </c>
      <c r="K13" s="190" t="s">
        <v>37</v>
      </c>
      <c r="L13" s="5" t="s">
        <v>46</v>
      </c>
      <c r="M13" s="4" t="s">
        <v>39</v>
      </c>
      <c r="N13" s="196" t="s">
        <v>771</v>
      </c>
      <c r="O13" s="4" t="s">
        <v>29</v>
      </c>
      <c r="P13" s="5" t="s">
        <v>772</v>
      </c>
      <c r="Q13" s="197" t="s">
        <v>30</v>
      </c>
      <c r="R13" s="4" t="s">
        <v>29</v>
      </c>
      <c r="S13" s="190" t="s">
        <v>31</v>
      </c>
      <c r="T13" s="229" t="s">
        <v>40</v>
      </c>
      <c r="U13" s="190" t="s">
        <v>633</v>
      </c>
      <c r="V13" s="230" t="s">
        <v>773</v>
      </c>
      <c r="W13" s="228"/>
    </row>
    <row r="14" spans="1:23" s="200" customFormat="1" ht="130.05000000000001" customHeight="1" x14ac:dyDescent="0.3">
      <c r="A14" s="191" t="s">
        <v>181</v>
      </c>
      <c r="B14" s="192" t="s">
        <v>69</v>
      </c>
      <c r="C14" s="193" t="s">
        <v>70</v>
      </c>
      <c r="D14" s="4" t="s">
        <v>35</v>
      </c>
      <c r="E14" s="194" t="s">
        <v>71</v>
      </c>
      <c r="F14" s="195" t="s">
        <v>37</v>
      </c>
      <c r="G14" s="190" t="s">
        <v>25</v>
      </c>
      <c r="H14" s="190" t="s">
        <v>26</v>
      </c>
      <c r="I14" s="190" t="s">
        <v>37</v>
      </c>
      <c r="J14" s="190" t="s">
        <v>25</v>
      </c>
      <c r="K14" s="190" t="s">
        <v>26</v>
      </c>
      <c r="L14" s="5" t="s">
        <v>72</v>
      </c>
      <c r="M14" s="4" t="s">
        <v>29</v>
      </c>
      <c r="N14" s="196" t="s">
        <v>774</v>
      </c>
      <c r="O14" s="4" t="s">
        <v>29</v>
      </c>
      <c r="P14" s="5" t="s">
        <v>775</v>
      </c>
      <c r="Q14" s="197" t="s">
        <v>30</v>
      </c>
      <c r="R14" s="4" t="s">
        <v>29</v>
      </c>
      <c r="S14" s="190" t="s">
        <v>31</v>
      </c>
      <c r="T14" s="229" t="s">
        <v>40</v>
      </c>
      <c r="U14" s="190" t="s">
        <v>633</v>
      </c>
      <c r="V14" s="230" t="s">
        <v>776</v>
      </c>
      <c r="W14" s="228"/>
    </row>
    <row r="15" spans="1:23" s="200" customFormat="1" ht="130.05000000000001" customHeight="1" x14ac:dyDescent="0.3">
      <c r="A15" s="191" t="s">
        <v>181</v>
      </c>
      <c r="B15" s="192" t="s">
        <v>73</v>
      </c>
      <c r="C15" s="193" t="s">
        <v>74</v>
      </c>
      <c r="D15" s="4" t="s">
        <v>35</v>
      </c>
      <c r="E15" s="194" t="s">
        <v>68</v>
      </c>
      <c r="F15" s="195" t="s">
        <v>37</v>
      </c>
      <c r="G15" s="190" t="s">
        <v>26</v>
      </c>
      <c r="H15" s="190" t="s">
        <v>26</v>
      </c>
      <c r="I15" s="190" t="s">
        <v>37</v>
      </c>
      <c r="J15" s="190" t="s">
        <v>25</v>
      </c>
      <c r="K15" s="190" t="s">
        <v>26</v>
      </c>
      <c r="L15" s="5" t="s">
        <v>46</v>
      </c>
      <c r="M15" s="4" t="s">
        <v>47</v>
      </c>
      <c r="N15" s="196" t="s">
        <v>777</v>
      </c>
      <c r="O15" s="20"/>
      <c r="P15" s="5" t="s">
        <v>191</v>
      </c>
      <c r="Q15" s="5" t="s">
        <v>191</v>
      </c>
      <c r="R15" s="4" t="s">
        <v>47</v>
      </c>
      <c r="S15" s="190" t="s">
        <v>48</v>
      </c>
      <c r="T15" s="229" t="s">
        <v>40</v>
      </c>
      <c r="U15" s="190" t="s">
        <v>633</v>
      </c>
      <c r="V15" s="230" t="s">
        <v>49</v>
      </c>
      <c r="W15" s="228"/>
    </row>
    <row r="16" spans="1:23" s="200" customFormat="1" ht="130.05000000000001" customHeight="1" x14ac:dyDescent="0.3">
      <c r="A16" s="191" t="s">
        <v>181</v>
      </c>
      <c r="B16" s="192" t="s">
        <v>75</v>
      </c>
      <c r="C16" s="193" t="s">
        <v>76</v>
      </c>
      <c r="D16" s="4" t="s">
        <v>23</v>
      </c>
      <c r="E16" s="194" t="s">
        <v>77</v>
      </c>
      <c r="F16" s="195" t="s">
        <v>37</v>
      </c>
      <c r="G16" s="190" t="s">
        <v>26</v>
      </c>
      <c r="H16" s="190" t="s">
        <v>27</v>
      </c>
      <c r="I16" s="190" t="s">
        <v>37</v>
      </c>
      <c r="J16" s="190" t="s">
        <v>25</v>
      </c>
      <c r="K16" s="190" t="s">
        <v>25</v>
      </c>
      <c r="L16" s="5" t="s">
        <v>78</v>
      </c>
      <c r="M16" s="4" t="s">
        <v>29</v>
      </c>
      <c r="N16" s="196" t="s">
        <v>778</v>
      </c>
      <c r="O16" s="4" t="s">
        <v>29</v>
      </c>
      <c r="P16" s="5" t="s">
        <v>779</v>
      </c>
      <c r="Q16" s="197" t="s">
        <v>30</v>
      </c>
      <c r="R16" s="4" t="s">
        <v>29</v>
      </c>
      <c r="S16" s="190" t="s">
        <v>31</v>
      </c>
      <c r="T16" s="229" t="s">
        <v>659</v>
      </c>
      <c r="U16" s="190" t="s">
        <v>633</v>
      </c>
      <c r="V16" s="230" t="s">
        <v>776</v>
      </c>
      <c r="W16" s="228"/>
    </row>
    <row r="17" spans="1:23" s="200" customFormat="1" ht="110.4" x14ac:dyDescent="0.3">
      <c r="A17" s="191" t="s">
        <v>181</v>
      </c>
      <c r="B17" s="192" t="s">
        <v>79</v>
      </c>
      <c r="C17" s="193" t="s">
        <v>80</v>
      </c>
      <c r="D17" s="4" t="s">
        <v>23</v>
      </c>
      <c r="E17" s="194" t="s">
        <v>81</v>
      </c>
      <c r="F17" s="195" t="s">
        <v>37</v>
      </c>
      <c r="G17" s="190" t="s">
        <v>26</v>
      </c>
      <c r="H17" s="190" t="s">
        <v>27</v>
      </c>
      <c r="I17" s="190" t="s">
        <v>37</v>
      </c>
      <c r="J17" s="190" t="s">
        <v>25</v>
      </c>
      <c r="K17" s="190" t="s">
        <v>27</v>
      </c>
      <c r="L17" s="5"/>
      <c r="M17" s="4" t="s">
        <v>39</v>
      </c>
      <c r="N17" s="196" t="s">
        <v>780</v>
      </c>
      <c r="O17" s="4" t="s">
        <v>39</v>
      </c>
      <c r="P17" s="5" t="s">
        <v>781</v>
      </c>
      <c r="Q17" s="197" t="s">
        <v>30</v>
      </c>
      <c r="R17" s="4" t="s">
        <v>39</v>
      </c>
      <c r="S17" s="190" t="s">
        <v>31</v>
      </c>
      <c r="T17" s="229" t="s">
        <v>659</v>
      </c>
      <c r="U17" s="190" t="s">
        <v>633</v>
      </c>
      <c r="V17" s="230" t="s">
        <v>782</v>
      </c>
      <c r="W17" s="228"/>
    </row>
    <row r="18" spans="1:23" s="200" customFormat="1" ht="180" customHeight="1" x14ac:dyDescent="0.3">
      <c r="A18" s="191" t="s">
        <v>181</v>
      </c>
      <c r="B18" s="192" t="s">
        <v>82</v>
      </c>
      <c r="C18" s="193" t="s">
        <v>83</v>
      </c>
      <c r="D18" s="4" t="s">
        <v>35</v>
      </c>
      <c r="E18" s="194" t="s">
        <v>68</v>
      </c>
      <c r="F18" s="195" t="s">
        <v>37</v>
      </c>
      <c r="G18" s="190" t="s">
        <v>26</v>
      </c>
      <c r="H18" s="190" t="s">
        <v>27</v>
      </c>
      <c r="I18" s="190" t="s">
        <v>37</v>
      </c>
      <c r="J18" s="190" t="s">
        <v>25</v>
      </c>
      <c r="K18" s="190" t="s">
        <v>27</v>
      </c>
      <c r="L18" s="5"/>
      <c r="M18" s="4" t="s">
        <v>47</v>
      </c>
      <c r="N18" s="196" t="s">
        <v>783</v>
      </c>
      <c r="O18" s="4" t="s">
        <v>39</v>
      </c>
      <c r="P18" s="5" t="s">
        <v>784</v>
      </c>
      <c r="Q18" s="197" t="s">
        <v>30</v>
      </c>
      <c r="R18" s="4" t="s">
        <v>47</v>
      </c>
      <c r="S18" s="190" t="s">
        <v>31</v>
      </c>
      <c r="T18" s="229" t="s">
        <v>785</v>
      </c>
      <c r="U18" s="190" t="s">
        <v>633</v>
      </c>
      <c r="V18" s="230" t="s">
        <v>786</v>
      </c>
      <c r="W18" s="228"/>
    </row>
    <row r="19" spans="1:23" s="200" customFormat="1" ht="130.05000000000001" customHeight="1" x14ac:dyDescent="0.3">
      <c r="A19" s="191" t="s">
        <v>181</v>
      </c>
      <c r="B19" s="192" t="s">
        <v>84</v>
      </c>
      <c r="C19" s="193" t="s">
        <v>85</v>
      </c>
      <c r="D19" s="4" t="s">
        <v>23</v>
      </c>
      <c r="E19" s="194" t="s">
        <v>86</v>
      </c>
      <c r="F19" s="195" t="s">
        <v>37</v>
      </c>
      <c r="G19" s="190" t="s">
        <v>37</v>
      </c>
      <c r="H19" s="190" t="s">
        <v>27</v>
      </c>
      <c r="I19" s="190" t="s">
        <v>37</v>
      </c>
      <c r="J19" s="190" t="s">
        <v>25</v>
      </c>
      <c r="K19" s="190" t="s">
        <v>27</v>
      </c>
      <c r="L19" s="5" t="s">
        <v>87</v>
      </c>
      <c r="M19" s="4" t="s">
        <v>39</v>
      </c>
      <c r="N19" s="196" t="s">
        <v>787</v>
      </c>
      <c r="O19" s="4" t="s">
        <v>39</v>
      </c>
      <c r="P19" s="5" t="s">
        <v>788</v>
      </c>
      <c r="Q19" s="197" t="s">
        <v>30</v>
      </c>
      <c r="R19" s="4" t="s">
        <v>39</v>
      </c>
      <c r="S19" s="190" t="s">
        <v>31</v>
      </c>
      <c r="T19" s="229" t="s">
        <v>40</v>
      </c>
      <c r="U19" s="190" t="s">
        <v>633</v>
      </c>
      <c r="V19" s="230" t="s">
        <v>789</v>
      </c>
      <c r="W19" s="228"/>
    </row>
    <row r="20" spans="1:23" s="200" customFormat="1" ht="130.05000000000001" customHeight="1" x14ac:dyDescent="0.3">
      <c r="A20" s="191" t="s">
        <v>181</v>
      </c>
      <c r="B20" s="192" t="s">
        <v>88</v>
      </c>
      <c r="C20" s="193" t="s">
        <v>89</v>
      </c>
      <c r="D20" s="4" t="s">
        <v>35</v>
      </c>
      <c r="E20" s="194" t="s">
        <v>68</v>
      </c>
      <c r="F20" s="195" t="s">
        <v>37</v>
      </c>
      <c r="G20" s="190" t="s">
        <v>26</v>
      </c>
      <c r="H20" s="190" t="s">
        <v>27</v>
      </c>
      <c r="I20" s="190" t="s">
        <v>37</v>
      </c>
      <c r="J20" s="190" t="s">
        <v>25</v>
      </c>
      <c r="K20" s="190" t="s">
        <v>27</v>
      </c>
      <c r="L20" s="5"/>
      <c r="M20" s="4" t="s">
        <v>39</v>
      </c>
      <c r="N20" s="196" t="s">
        <v>790</v>
      </c>
      <c r="O20" s="20"/>
      <c r="P20" s="5" t="s">
        <v>191</v>
      </c>
      <c r="Q20" s="5" t="s">
        <v>191</v>
      </c>
      <c r="R20" s="4" t="s">
        <v>39</v>
      </c>
      <c r="S20" s="190" t="s">
        <v>48</v>
      </c>
      <c r="T20" s="229" t="s">
        <v>40</v>
      </c>
      <c r="U20" s="190" t="s">
        <v>633</v>
      </c>
      <c r="V20" s="230" t="s">
        <v>49</v>
      </c>
      <c r="W20" s="228"/>
    </row>
    <row r="21" spans="1:23" s="200" customFormat="1" ht="70.05" customHeight="1" x14ac:dyDescent="0.3">
      <c r="A21" s="191" t="s">
        <v>182</v>
      </c>
      <c r="B21" s="192" t="s">
        <v>90</v>
      </c>
      <c r="C21" s="193" t="s">
        <v>91</v>
      </c>
      <c r="D21" s="4" t="s">
        <v>35</v>
      </c>
      <c r="E21" s="194" t="s">
        <v>68</v>
      </c>
      <c r="F21" s="195" t="s">
        <v>37</v>
      </c>
      <c r="G21" s="190" t="s">
        <v>25</v>
      </c>
      <c r="H21" s="190" t="s">
        <v>27</v>
      </c>
      <c r="I21" s="190" t="s">
        <v>37</v>
      </c>
      <c r="J21" s="190" t="s">
        <v>25</v>
      </c>
      <c r="K21" s="190" t="s">
        <v>55</v>
      </c>
      <c r="L21" s="5" t="s">
        <v>46</v>
      </c>
      <c r="M21" s="4" t="s">
        <v>39</v>
      </c>
      <c r="N21" s="196" t="s">
        <v>790</v>
      </c>
      <c r="O21" s="20"/>
      <c r="P21" s="5" t="s">
        <v>191</v>
      </c>
      <c r="Q21" s="5" t="s">
        <v>191</v>
      </c>
      <c r="R21" s="4" t="s">
        <v>39</v>
      </c>
      <c r="S21" s="190" t="s">
        <v>48</v>
      </c>
      <c r="T21" s="190" t="s">
        <v>32</v>
      </c>
      <c r="U21" s="190" t="s">
        <v>633</v>
      </c>
      <c r="V21" s="230" t="s">
        <v>49</v>
      </c>
      <c r="W21" s="228"/>
    </row>
    <row r="22" spans="1:23" s="200" customFormat="1" ht="250.05" customHeight="1" x14ac:dyDescent="0.3">
      <c r="A22" s="191" t="s">
        <v>182</v>
      </c>
      <c r="B22" s="192" t="s">
        <v>92</v>
      </c>
      <c r="C22" s="193" t="s">
        <v>93</v>
      </c>
      <c r="D22" s="4" t="s">
        <v>23</v>
      </c>
      <c r="E22" s="194" t="s">
        <v>94</v>
      </c>
      <c r="F22" s="195" t="s">
        <v>37</v>
      </c>
      <c r="G22" s="190" t="s">
        <v>25</v>
      </c>
      <c r="H22" s="190" t="s">
        <v>27</v>
      </c>
      <c r="I22" s="190" t="s">
        <v>37</v>
      </c>
      <c r="J22" s="190" t="s">
        <v>25</v>
      </c>
      <c r="K22" s="190" t="s">
        <v>55</v>
      </c>
      <c r="L22" s="5" t="s">
        <v>46</v>
      </c>
      <c r="M22" s="4" t="s">
        <v>39</v>
      </c>
      <c r="N22" s="196" t="s">
        <v>791</v>
      </c>
      <c r="O22" s="20"/>
      <c r="P22" s="5" t="s">
        <v>95</v>
      </c>
      <c r="Q22" s="232" t="s">
        <v>792</v>
      </c>
      <c r="R22" s="4" t="s">
        <v>29</v>
      </c>
      <c r="S22" s="190" t="s">
        <v>31</v>
      </c>
      <c r="T22" s="190" t="s">
        <v>32</v>
      </c>
      <c r="U22" s="190" t="s">
        <v>633</v>
      </c>
      <c r="V22" s="230" t="s">
        <v>793</v>
      </c>
      <c r="W22" s="228"/>
    </row>
    <row r="23" spans="1:23" s="200" customFormat="1" ht="229.95" customHeight="1" x14ac:dyDescent="0.3">
      <c r="A23" s="191" t="s">
        <v>182</v>
      </c>
      <c r="B23" s="192" t="s">
        <v>96</v>
      </c>
      <c r="C23" s="193" t="s">
        <v>97</v>
      </c>
      <c r="D23" s="4" t="s">
        <v>23</v>
      </c>
      <c r="E23" s="194" t="s">
        <v>98</v>
      </c>
      <c r="F23" s="195" t="s">
        <v>37</v>
      </c>
      <c r="G23" s="190" t="s">
        <v>25</v>
      </c>
      <c r="H23" s="190" t="s">
        <v>27</v>
      </c>
      <c r="I23" s="190" t="s">
        <v>37</v>
      </c>
      <c r="J23" s="190" t="s">
        <v>25</v>
      </c>
      <c r="K23" s="190" t="s">
        <v>55</v>
      </c>
      <c r="L23" s="5" t="s">
        <v>46</v>
      </c>
      <c r="M23" s="4" t="s">
        <v>29</v>
      </c>
      <c r="N23" s="196" t="s">
        <v>794</v>
      </c>
      <c r="O23" s="20"/>
      <c r="P23" s="5" t="s">
        <v>95</v>
      </c>
      <c r="Q23" s="232" t="s">
        <v>795</v>
      </c>
      <c r="R23" s="4" t="s">
        <v>29</v>
      </c>
      <c r="S23" s="190" t="s">
        <v>31</v>
      </c>
      <c r="T23" s="190" t="s">
        <v>32</v>
      </c>
      <c r="U23" s="190" t="s">
        <v>633</v>
      </c>
      <c r="V23" s="230" t="s">
        <v>796</v>
      </c>
      <c r="W23" s="228"/>
    </row>
    <row r="24" spans="1:23" s="200" customFormat="1" ht="250.05" customHeight="1" x14ac:dyDescent="0.3">
      <c r="A24" s="191" t="s">
        <v>182</v>
      </c>
      <c r="B24" s="192" t="s">
        <v>99</v>
      </c>
      <c r="C24" s="193" t="s">
        <v>100</v>
      </c>
      <c r="D24" s="4" t="s">
        <v>23</v>
      </c>
      <c r="E24" s="194" t="s">
        <v>101</v>
      </c>
      <c r="F24" s="195" t="s">
        <v>37</v>
      </c>
      <c r="G24" s="190" t="s">
        <v>25</v>
      </c>
      <c r="H24" s="190" t="s">
        <v>27</v>
      </c>
      <c r="I24" s="190" t="s">
        <v>37</v>
      </c>
      <c r="J24" s="190" t="s">
        <v>25</v>
      </c>
      <c r="K24" s="190" t="s">
        <v>55</v>
      </c>
      <c r="L24" s="5" t="s">
        <v>46</v>
      </c>
      <c r="M24" s="4" t="s">
        <v>39</v>
      </c>
      <c r="N24" s="196" t="s">
        <v>797</v>
      </c>
      <c r="O24" s="20"/>
      <c r="P24" s="5" t="s">
        <v>95</v>
      </c>
      <c r="Q24" s="232" t="s">
        <v>798</v>
      </c>
      <c r="R24" s="4" t="s">
        <v>47</v>
      </c>
      <c r="S24" s="190" t="s">
        <v>31</v>
      </c>
      <c r="T24" s="190" t="s">
        <v>32</v>
      </c>
      <c r="U24" s="190" t="s">
        <v>633</v>
      </c>
      <c r="V24" s="230" t="s">
        <v>799</v>
      </c>
      <c r="W24" s="228"/>
    </row>
    <row r="25" spans="1:23" s="200" customFormat="1" ht="229.95" customHeight="1" x14ac:dyDescent="0.3">
      <c r="A25" s="191" t="s">
        <v>183</v>
      </c>
      <c r="B25" s="192" t="s">
        <v>102</v>
      </c>
      <c r="C25" s="193" t="s">
        <v>103</v>
      </c>
      <c r="D25" s="4" t="s">
        <v>23</v>
      </c>
      <c r="E25" s="194" t="s">
        <v>104</v>
      </c>
      <c r="F25" s="195" t="s">
        <v>37</v>
      </c>
      <c r="G25" s="190" t="s">
        <v>25</v>
      </c>
      <c r="H25" s="190" t="s">
        <v>27</v>
      </c>
      <c r="I25" s="190" t="s">
        <v>37</v>
      </c>
      <c r="J25" s="190" t="s">
        <v>25</v>
      </c>
      <c r="K25" s="190" t="s">
        <v>37</v>
      </c>
      <c r="L25" s="5" t="s">
        <v>46</v>
      </c>
      <c r="M25" s="4" t="s">
        <v>47</v>
      </c>
      <c r="N25" s="196" t="s">
        <v>800</v>
      </c>
      <c r="O25" s="20"/>
      <c r="P25" s="5" t="s">
        <v>95</v>
      </c>
      <c r="Q25" s="232" t="s">
        <v>801</v>
      </c>
      <c r="R25" s="4" t="s">
        <v>39</v>
      </c>
      <c r="S25" s="190" t="s">
        <v>31</v>
      </c>
      <c r="T25" s="229" t="s">
        <v>802</v>
      </c>
      <c r="U25" s="190" t="s">
        <v>633</v>
      </c>
      <c r="V25" s="230" t="s">
        <v>803</v>
      </c>
      <c r="W25" s="228"/>
    </row>
    <row r="26" spans="1:23" s="200" customFormat="1" ht="169.95" customHeight="1" x14ac:dyDescent="0.3">
      <c r="A26" s="191" t="s">
        <v>181</v>
      </c>
      <c r="B26" s="192" t="s">
        <v>105</v>
      </c>
      <c r="C26" s="193" t="s">
        <v>106</v>
      </c>
      <c r="D26" s="4" t="s">
        <v>35</v>
      </c>
      <c r="E26" s="194" t="s">
        <v>68</v>
      </c>
      <c r="F26" s="195" t="s">
        <v>37</v>
      </c>
      <c r="G26" s="190" t="s">
        <v>25</v>
      </c>
      <c r="H26" s="190" t="s">
        <v>27</v>
      </c>
      <c r="I26" s="190" t="s">
        <v>25</v>
      </c>
      <c r="J26" s="190" t="s">
        <v>25</v>
      </c>
      <c r="K26" s="190" t="s">
        <v>26</v>
      </c>
      <c r="L26" s="5" t="s">
        <v>107</v>
      </c>
      <c r="M26" s="20"/>
      <c r="N26" s="196" t="s">
        <v>804</v>
      </c>
      <c r="O26" s="20"/>
      <c r="P26" s="5" t="s">
        <v>805</v>
      </c>
      <c r="Q26" s="197" t="s">
        <v>30</v>
      </c>
      <c r="R26" s="20"/>
      <c r="S26" s="190" t="s">
        <v>31</v>
      </c>
      <c r="T26" s="190" t="s">
        <v>32</v>
      </c>
      <c r="U26" s="190" t="s">
        <v>633</v>
      </c>
      <c r="V26" s="230" t="s">
        <v>806</v>
      </c>
      <c r="W26" s="228"/>
    </row>
    <row r="27" spans="1:23" s="200" customFormat="1" ht="229.95" customHeight="1" x14ac:dyDescent="0.3">
      <c r="A27" s="191" t="s">
        <v>183</v>
      </c>
      <c r="B27" s="192" t="s">
        <v>108</v>
      </c>
      <c r="C27" s="193" t="s">
        <v>109</v>
      </c>
      <c r="D27" s="4" t="s">
        <v>23</v>
      </c>
      <c r="E27" s="194" t="s">
        <v>104</v>
      </c>
      <c r="F27" s="195" t="s">
        <v>37</v>
      </c>
      <c r="G27" s="190" t="s">
        <v>25</v>
      </c>
      <c r="H27" s="190" t="s">
        <v>27</v>
      </c>
      <c r="I27" s="190" t="s">
        <v>37</v>
      </c>
      <c r="J27" s="190" t="s">
        <v>25</v>
      </c>
      <c r="K27" s="190" t="s">
        <v>25</v>
      </c>
      <c r="L27" s="5" t="s">
        <v>110</v>
      </c>
      <c r="M27" s="4" t="s">
        <v>39</v>
      </c>
      <c r="N27" s="196" t="s">
        <v>111</v>
      </c>
      <c r="O27" s="20"/>
      <c r="P27" s="5" t="s">
        <v>95</v>
      </c>
      <c r="Q27" s="197" t="s">
        <v>807</v>
      </c>
      <c r="R27" s="4" t="s">
        <v>29</v>
      </c>
      <c r="S27" s="190" t="s">
        <v>31</v>
      </c>
      <c r="T27" s="190" t="s">
        <v>32</v>
      </c>
      <c r="U27" s="190" t="s">
        <v>633</v>
      </c>
      <c r="V27" s="230" t="s">
        <v>808</v>
      </c>
      <c r="W27" s="228"/>
    </row>
    <row r="28" spans="1:23" s="200" customFormat="1" ht="169.95" customHeight="1" x14ac:dyDescent="0.3">
      <c r="A28" s="191" t="s">
        <v>181</v>
      </c>
      <c r="B28" s="192" t="s">
        <v>112</v>
      </c>
      <c r="C28" s="193" t="s">
        <v>113</v>
      </c>
      <c r="D28" s="4" t="s">
        <v>35</v>
      </c>
      <c r="E28" s="194" t="s">
        <v>68</v>
      </c>
      <c r="F28" s="195" t="s">
        <v>25</v>
      </c>
      <c r="G28" s="190" t="s">
        <v>25</v>
      </c>
      <c r="H28" s="190" t="s">
        <v>27</v>
      </c>
      <c r="I28" s="190" t="s">
        <v>37</v>
      </c>
      <c r="J28" s="190" t="s">
        <v>25</v>
      </c>
      <c r="K28" s="190" t="s">
        <v>25</v>
      </c>
      <c r="L28" s="5" t="s">
        <v>114</v>
      </c>
      <c r="M28" s="20"/>
      <c r="N28" s="196" t="s">
        <v>809</v>
      </c>
      <c r="O28" s="20"/>
      <c r="P28" s="5" t="s">
        <v>810</v>
      </c>
      <c r="Q28" s="197" t="s">
        <v>30</v>
      </c>
      <c r="R28" s="20"/>
      <c r="S28" s="190" t="s">
        <v>31</v>
      </c>
      <c r="T28" s="190" t="s">
        <v>32</v>
      </c>
      <c r="U28" s="190" t="s">
        <v>633</v>
      </c>
      <c r="V28" s="230" t="s">
        <v>811</v>
      </c>
      <c r="W28" s="228"/>
    </row>
    <row r="29" spans="1:23" s="200" customFormat="1" ht="169.95" customHeight="1" x14ac:dyDescent="0.3">
      <c r="A29" s="191" t="s">
        <v>184</v>
      </c>
      <c r="B29" s="192" t="s">
        <v>115</v>
      </c>
      <c r="C29" s="193" t="s">
        <v>116</v>
      </c>
      <c r="D29" s="4" t="s">
        <v>35</v>
      </c>
      <c r="E29" s="194" t="s">
        <v>68</v>
      </c>
      <c r="F29" s="195" t="s">
        <v>37</v>
      </c>
      <c r="G29" s="190" t="s">
        <v>26</v>
      </c>
      <c r="H29" s="190" t="s">
        <v>27</v>
      </c>
      <c r="I29" s="190" t="s">
        <v>37</v>
      </c>
      <c r="J29" s="190" t="s">
        <v>25</v>
      </c>
      <c r="K29" s="190" t="s">
        <v>26</v>
      </c>
      <c r="L29" s="5" t="s">
        <v>46</v>
      </c>
      <c r="M29" s="20"/>
      <c r="N29" s="196" t="s">
        <v>812</v>
      </c>
      <c r="O29" s="20"/>
      <c r="P29" s="5" t="s">
        <v>813</v>
      </c>
      <c r="Q29" s="197" t="s">
        <v>30</v>
      </c>
      <c r="R29" s="20"/>
      <c r="S29" s="190" t="s">
        <v>31</v>
      </c>
      <c r="T29" s="190" t="s">
        <v>32</v>
      </c>
      <c r="U29" s="190" t="s">
        <v>633</v>
      </c>
      <c r="V29" s="230" t="s">
        <v>814</v>
      </c>
      <c r="W29" s="228"/>
    </row>
    <row r="30" spans="1:23" s="200" customFormat="1" ht="90" customHeight="1" x14ac:dyDescent="0.3">
      <c r="A30" s="191" t="s">
        <v>184</v>
      </c>
      <c r="B30" s="192" t="s">
        <v>117</v>
      </c>
      <c r="C30" s="193" t="s">
        <v>118</v>
      </c>
      <c r="D30" s="4" t="s">
        <v>35</v>
      </c>
      <c r="E30" s="194" t="s">
        <v>68</v>
      </c>
      <c r="F30" s="195" t="s">
        <v>37</v>
      </c>
      <c r="G30" s="190" t="s">
        <v>25</v>
      </c>
      <c r="H30" s="190" t="s">
        <v>25</v>
      </c>
      <c r="I30" s="190" t="s">
        <v>37</v>
      </c>
      <c r="J30" s="190" t="s">
        <v>25</v>
      </c>
      <c r="K30" s="190" t="s">
        <v>27</v>
      </c>
      <c r="L30" s="5" t="s">
        <v>119</v>
      </c>
      <c r="M30" s="4" t="s">
        <v>39</v>
      </c>
      <c r="N30" s="196" t="s">
        <v>815</v>
      </c>
      <c r="O30" s="4" t="s">
        <v>39</v>
      </c>
      <c r="P30" s="5" t="s">
        <v>816</v>
      </c>
      <c r="Q30" s="197" t="s">
        <v>30</v>
      </c>
      <c r="R30" s="4" t="s">
        <v>39</v>
      </c>
      <c r="S30" s="190" t="s">
        <v>31</v>
      </c>
      <c r="T30" s="190" t="s">
        <v>32</v>
      </c>
      <c r="U30" s="190" t="s">
        <v>633</v>
      </c>
      <c r="V30" s="230" t="s">
        <v>817</v>
      </c>
      <c r="W30" s="228"/>
    </row>
    <row r="31" spans="1:23" s="200" customFormat="1" ht="150" customHeight="1" x14ac:dyDescent="0.3">
      <c r="A31" s="191" t="s">
        <v>184</v>
      </c>
      <c r="B31" s="192" t="s">
        <v>120</v>
      </c>
      <c r="C31" s="193" t="s">
        <v>121</v>
      </c>
      <c r="D31" s="4" t="s">
        <v>23</v>
      </c>
      <c r="E31" s="194" t="s">
        <v>104</v>
      </c>
      <c r="F31" s="195" t="s">
        <v>37</v>
      </c>
      <c r="G31" s="190" t="s">
        <v>26</v>
      </c>
      <c r="H31" s="190" t="s">
        <v>27</v>
      </c>
      <c r="I31" s="190" t="s">
        <v>37</v>
      </c>
      <c r="J31" s="190" t="s">
        <v>25</v>
      </c>
      <c r="K31" s="190" t="s">
        <v>27</v>
      </c>
      <c r="L31" s="5"/>
      <c r="M31" s="4" t="s">
        <v>47</v>
      </c>
      <c r="N31" s="196" t="s">
        <v>818</v>
      </c>
      <c r="O31" s="20"/>
      <c r="P31" s="5" t="s">
        <v>95</v>
      </c>
      <c r="Q31" s="197" t="s">
        <v>30</v>
      </c>
      <c r="R31" s="4" t="s">
        <v>47</v>
      </c>
      <c r="S31" s="190" t="s">
        <v>31</v>
      </c>
      <c r="T31" s="190" t="s">
        <v>32</v>
      </c>
      <c r="U31" s="190" t="s">
        <v>633</v>
      </c>
      <c r="V31" s="230" t="s">
        <v>819</v>
      </c>
      <c r="W31" s="228"/>
    </row>
    <row r="32" spans="1:23" s="200" customFormat="1" ht="70.05" customHeight="1" x14ac:dyDescent="0.3">
      <c r="A32" s="191" t="s">
        <v>184</v>
      </c>
      <c r="B32" s="192" t="s">
        <v>122</v>
      </c>
      <c r="C32" s="193" t="s">
        <v>123</v>
      </c>
      <c r="D32" s="4" t="s">
        <v>23</v>
      </c>
      <c r="E32" s="194" t="s">
        <v>104</v>
      </c>
      <c r="F32" s="195" t="s">
        <v>37</v>
      </c>
      <c r="G32" s="190" t="s">
        <v>25</v>
      </c>
      <c r="H32" s="190" t="s">
        <v>27</v>
      </c>
      <c r="I32" s="190" t="s">
        <v>37</v>
      </c>
      <c r="J32" s="190" t="s">
        <v>25</v>
      </c>
      <c r="K32" s="190" t="s">
        <v>27</v>
      </c>
      <c r="L32" s="5" t="s">
        <v>124</v>
      </c>
      <c r="M32" s="20"/>
      <c r="N32" s="196" t="s">
        <v>809</v>
      </c>
      <c r="O32" s="20"/>
      <c r="P32" s="5" t="s">
        <v>820</v>
      </c>
      <c r="Q32" s="197" t="s">
        <v>30</v>
      </c>
      <c r="R32" s="20"/>
      <c r="S32" s="190" t="s">
        <v>31</v>
      </c>
      <c r="T32" s="190" t="s">
        <v>32</v>
      </c>
      <c r="U32" s="190" t="s">
        <v>633</v>
      </c>
      <c r="V32" s="230" t="s">
        <v>821</v>
      </c>
      <c r="W32" s="228"/>
    </row>
    <row r="33" spans="1:23" s="200" customFormat="1" ht="169.95" customHeight="1" x14ac:dyDescent="0.3">
      <c r="A33" s="191" t="s">
        <v>184</v>
      </c>
      <c r="B33" s="192" t="s">
        <v>125</v>
      </c>
      <c r="C33" s="193" t="s">
        <v>126</v>
      </c>
      <c r="D33" s="4" t="s">
        <v>35</v>
      </c>
      <c r="E33" s="194" t="s">
        <v>68</v>
      </c>
      <c r="F33" s="195" t="s">
        <v>25</v>
      </c>
      <c r="G33" s="190" t="s">
        <v>25</v>
      </c>
      <c r="H33" s="190" t="s">
        <v>26</v>
      </c>
      <c r="I33" s="190" t="s">
        <v>55</v>
      </c>
      <c r="J33" s="190" t="s">
        <v>25</v>
      </c>
      <c r="K33" s="190" t="s">
        <v>25</v>
      </c>
      <c r="L33" s="5" t="s">
        <v>127</v>
      </c>
      <c r="M33" s="20"/>
      <c r="N33" s="196" t="s">
        <v>822</v>
      </c>
      <c r="O33" s="20"/>
      <c r="P33" s="5" t="s">
        <v>823</v>
      </c>
      <c r="Q33" s="197" t="s">
        <v>30</v>
      </c>
      <c r="R33" s="20"/>
      <c r="S33" s="190" t="s">
        <v>31</v>
      </c>
      <c r="T33" s="190" t="s">
        <v>32</v>
      </c>
      <c r="U33" s="190" t="s">
        <v>633</v>
      </c>
      <c r="V33" s="230" t="s">
        <v>824</v>
      </c>
      <c r="W33" s="228"/>
    </row>
    <row r="34" spans="1:23" s="200" customFormat="1" ht="70.05" customHeight="1" x14ac:dyDescent="0.3">
      <c r="A34" s="191" t="s">
        <v>184</v>
      </c>
      <c r="B34" s="192" t="s">
        <v>128</v>
      </c>
      <c r="C34" s="193" t="s">
        <v>129</v>
      </c>
      <c r="D34" s="4" t="s">
        <v>35</v>
      </c>
      <c r="E34" s="194" t="s">
        <v>68</v>
      </c>
      <c r="F34" s="195" t="s">
        <v>26</v>
      </c>
      <c r="G34" s="190" t="s">
        <v>25</v>
      </c>
      <c r="H34" s="190" t="s">
        <v>25</v>
      </c>
      <c r="I34" s="190" t="s">
        <v>25</v>
      </c>
      <c r="J34" s="190" t="s">
        <v>25</v>
      </c>
      <c r="K34" s="190" t="s">
        <v>25</v>
      </c>
      <c r="L34" s="5" t="s">
        <v>130</v>
      </c>
      <c r="M34" s="4" t="s">
        <v>39</v>
      </c>
      <c r="N34" s="196" t="s">
        <v>825</v>
      </c>
      <c r="O34" s="20"/>
      <c r="P34" s="5" t="s">
        <v>191</v>
      </c>
      <c r="Q34" s="5" t="s">
        <v>191</v>
      </c>
      <c r="R34" s="4" t="s">
        <v>39</v>
      </c>
      <c r="S34" s="190" t="s">
        <v>48</v>
      </c>
      <c r="T34" s="190" t="s">
        <v>32</v>
      </c>
      <c r="U34" s="190" t="s">
        <v>633</v>
      </c>
      <c r="V34" s="230" t="s">
        <v>49</v>
      </c>
      <c r="W34" s="228"/>
    </row>
    <row r="35" spans="1:23" s="200" customFormat="1" ht="169.95" customHeight="1" x14ac:dyDescent="0.3">
      <c r="A35" s="191" t="s">
        <v>185</v>
      </c>
      <c r="B35" s="192" t="s">
        <v>131</v>
      </c>
      <c r="C35" s="193" t="s">
        <v>132</v>
      </c>
      <c r="D35" s="4" t="s">
        <v>35</v>
      </c>
      <c r="E35" s="194" t="s">
        <v>68</v>
      </c>
      <c r="F35" s="195" t="s">
        <v>26</v>
      </c>
      <c r="G35" s="190" t="s">
        <v>37</v>
      </c>
      <c r="H35" s="190" t="s">
        <v>37</v>
      </c>
      <c r="I35" s="190" t="s">
        <v>37</v>
      </c>
      <c r="J35" s="190" t="s">
        <v>25</v>
      </c>
      <c r="K35" s="190" t="s">
        <v>27</v>
      </c>
      <c r="L35" s="5" t="s">
        <v>133</v>
      </c>
      <c r="M35" s="4" t="s">
        <v>39</v>
      </c>
      <c r="N35" s="196" t="s">
        <v>826</v>
      </c>
      <c r="O35" s="4" t="s">
        <v>39</v>
      </c>
      <c r="P35" s="5" t="s">
        <v>827</v>
      </c>
      <c r="Q35" s="197" t="s">
        <v>30</v>
      </c>
      <c r="R35" s="4" t="s">
        <v>39</v>
      </c>
      <c r="S35" s="190" t="s">
        <v>31</v>
      </c>
      <c r="T35" s="190" t="s">
        <v>32</v>
      </c>
      <c r="U35" s="190" t="s">
        <v>633</v>
      </c>
      <c r="V35" s="230" t="s">
        <v>828</v>
      </c>
      <c r="W35" s="228"/>
    </row>
    <row r="36" spans="1:23" s="200" customFormat="1" ht="150" customHeight="1" x14ac:dyDescent="0.3">
      <c r="A36" s="191" t="s">
        <v>184</v>
      </c>
      <c r="B36" s="192" t="s">
        <v>134</v>
      </c>
      <c r="C36" s="193" t="s">
        <v>135</v>
      </c>
      <c r="D36" s="4" t="s">
        <v>35</v>
      </c>
      <c r="E36" s="194" t="s">
        <v>36</v>
      </c>
      <c r="F36" s="195" t="s">
        <v>26</v>
      </c>
      <c r="G36" s="190" t="s">
        <v>25</v>
      </c>
      <c r="H36" s="190" t="s">
        <v>25</v>
      </c>
      <c r="I36" s="190" t="s">
        <v>25</v>
      </c>
      <c r="J36" s="190" t="s">
        <v>25</v>
      </c>
      <c r="K36" s="190" t="s">
        <v>25</v>
      </c>
      <c r="L36" s="5" t="s">
        <v>130</v>
      </c>
      <c r="M36" s="4" t="s">
        <v>39</v>
      </c>
      <c r="N36" s="196" t="s">
        <v>829</v>
      </c>
      <c r="O36" s="4" t="s">
        <v>29</v>
      </c>
      <c r="P36" s="5" t="s">
        <v>830</v>
      </c>
      <c r="Q36" s="197" t="s">
        <v>30</v>
      </c>
      <c r="R36" s="4" t="s">
        <v>29</v>
      </c>
      <c r="S36" s="190" t="s">
        <v>31</v>
      </c>
      <c r="T36" s="190" t="s">
        <v>32</v>
      </c>
      <c r="U36" s="190" t="s">
        <v>633</v>
      </c>
      <c r="V36" s="230" t="s">
        <v>831</v>
      </c>
      <c r="W36" s="228"/>
    </row>
    <row r="37" spans="1:23" s="200" customFormat="1" ht="109.95" customHeight="1" x14ac:dyDescent="0.3">
      <c r="A37" s="191" t="s">
        <v>184</v>
      </c>
      <c r="B37" s="192" t="s">
        <v>136</v>
      </c>
      <c r="C37" s="193" t="s">
        <v>137</v>
      </c>
      <c r="D37" s="4" t="s">
        <v>23</v>
      </c>
      <c r="E37" s="194" t="s">
        <v>138</v>
      </c>
      <c r="F37" s="195" t="s">
        <v>26</v>
      </c>
      <c r="G37" s="190" t="s">
        <v>25</v>
      </c>
      <c r="H37" s="190" t="s">
        <v>25</v>
      </c>
      <c r="I37" s="190" t="s">
        <v>25</v>
      </c>
      <c r="J37" s="190" t="s">
        <v>25</v>
      </c>
      <c r="K37" s="190" t="s">
        <v>27</v>
      </c>
      <c r="L37" s="5"/>
      <c r="M37" s="4" t="s">
        <v>29</v>
      </c>
      <c r="N37" s="196" t="s">
        <v>832</v>
      </c>
      <c r="O37" s="20"/>
      <c r="P37" s="5" t="s">
        <v>95</v>
      </c>
      <c r="Q37" s="197" t="s">
        <v>30</v>
      </c>
      <c r="R37" s="4" t="s">
        <v>29</v>
      </c>
      <c r="S37" s="190" t="s">
        <v>31</v>
      </c>
      <c r="T37" s="190" t="s">
        <v>32</v>
      </c>
      <c r="U37" s="190" t="s">
        <v>633</v>
      </c>
      <c r="V37" s="230" t="s">
        <v>833</v>
      </c>
      <c r="W37" s="228"/>
    </row>
    <row r="38" spans="1:23" s="200" customFormat="1" ht="90" customHeight="1" x14ac:dyDescent="0.3">
      <c r="A38" s="191" t="s">
        <v>186</v>
      </c>
      <c r="B38" s="192" t="s">
        <v>139</v>
      </c>
      <c r="C38" s="193" t="s">
        <v>140</v>
      </c>
      <c r="D38" s="4" t="s">
        <v>35</v>
      </c>
      <c r="E38" s="194" t="s">
        <v>68</v>
      </c>
      <c r="F38" s="195" t="s">
        <v>37</v>
      </c>
      <c r="G38" s="190" t="s">
        <v>26</v>
      </c>
      <c r="H38" s="190" t="s">
        <v>27</v>
      </c>
      <c r="I38" s="190" t="s">
        <v>37</v>
      </c>
      <c r="J38" s="190" t="s">
        <v>25</v>
      </c>
      <c r="K38" s="190" t="s">
        <v>27</v>
      </c>
      <c r="L38" s="5"/>
      <c r="M38" s="4" t="s">
        <v>39</v>
      </c>
      <c r="N38" s="196" t="s">
        <v>834</v>
      </c>
      <c r="O38" s="4" t="s">
        <v>29</v>
      </c>
      <c r="P38" s="5" t="s">
        <v>835</v>
      </c>
      <c r="Q38" s="197" t="s">
        <v>30</v>
      </c>
      <c r="R38" s="4" t="s">
        <v>29</v>
      </c>
      <c r="S38" s="190" t="s">
        <v>31</v>
      </c>
      <c r="T38" s="190" t="s">
        <v>32</v>
      </c>
      <c r="U38" s="190" t="s">
        <v>633</v>
      </c>
      <c r="V38" s="230" t="s">
        <v>836</v>
      </c>
      <c r="W38" s="228"/>
    </row>
    <row r="39" spans="1:23" s="200" customFormat="1" ht="70.05" customHeight="1" x14ac:dyDescent="0.3">
      <c r="A39" s="191" t="s">
        <v>186</v>
      </c>
      <c r="B39" s="192" t="s">
        <v>141</v>
      </c>
      <c r="C39" s="193" t="s">
        <v>142</v>
      </c>
      <c r="D39" s="4" t="s">
        <v>35</v>
      </c>
      <c r="E39" s="194" t="s">
        <v>68</v>
      </c>
      <c r="F39" s="195" t="s">
        <v>37</v>
      </c>
      <c r="G39" s="190" t="s">
        <v>26</v>
      </c>
      <c r="H39" s="190" t="s">
        <v>27</v>
      </c>
      <c r="I39" s="190" t="s">
        <v>37</v>
      </c>
      <c r="J39" s="190" t="s">
        <v>25</v>
      </c>
      <c r="K39" s="190" t="s">
        <v>27</v>
      </c>
      <c r="L39" s="5"/>
      <c r="M39" s="4" t="s">
        <v>39</v>
      </c>
      <c r="N39" s="196" t="s">
        <v>837</v>
      </c>
      <c r="O39" s="20"/>
      <c r="P39" s="5" t="s">
        <v>191</v>
      </c>
      <c r="Q39" s="5" t="s">
        <v>191</v>
      </c>
      <c r="R39" s="4" t="s">
        <v>39</v>
      </c>
      <c r="S39" s="190" t="s">
        <v>48</v>
      </c>
      <c r="T39" s="190" t="s">
        <v>32</v>
      </c>
      <c r="U39" s="190" t="s">
        <v>633</v>
      </c>
      <c r="V39" s="230" t="s">
        <v>49</v>
      </c>
      <c r="W39" s="228"/>
    </row>
    <row r="40" spans="1:23" s="200" customFormat="1" ht="130.05000000000001" customHeight="1" x14ac:dyDescent="0.3">
      <c r="A40" s="191" t="s">
        <v>186</v>
      </c>
      <c r="B40" s="192" t="s">
        <v>143</v>
      </c>
      <c r="C40" s="193" t="s">
        <v>144</v>
      </c>
      <c r="D40" s="4" t="s">
        <v>23</v>
      </c>
      <c r="E40" s="194" t="s">
        <v>145</v>
      </c>
      <c r="F40" s="195" t="s">
        <v>37</v>
      </c>
      <c r="G40" s="190" t="s">
        <v>26</v>
      </c>
      <c r="H40" s="190" t="s">
        <v>27</v>
      </c>
      <c r="I40" s="190" t="s">
        <v>37</v>
      </c>
      <c r="J40" s="190" t="s">
        <v>25</v>
      </c>
      <c r="K40" s="190" t="s">
        <v>27</v>
      </c>
      <c r="L40" s="5"/>
      <c r="M40" s="4" t="s">
        <v>39</v>
      </c>
      <c r="N40" s="196" t="s">
        <v>838</v>
      </c>
      <c r="O40" s="4" t="s">
        <v>39</v>
      </c>
      <c r="P40" s="5" t="s">
        <v>839</v>
      </c>
      <c r="Q40" s="197" t="s">
        <v>30</v>
      </c>
      <c r="R40" s="4" t="s">
        <v>39</v>
      </c>
      <c r="S40" s="190" t="s">
        <v>31</v>
      </c>
      <c r="T40" s="229" t="s">
        <v>40</v>
      </c>
      <c r="U40" s="190" t="s">
        <v>633</v>
      </c>
      <c r="V40" s="230" t="s">
        <v>840</v>
      </c>
      <c r="W40" s="228"/>
    </row>
    <row r="41" spans="1:23" s="200" customFormat="1" ht="130.05000000000001" customHeight="1" x14ac:dyDescent="0.3">
      <c r="A41" s="191" t="s">
        <v>841</v>
      </c>
      <c r="B41" s="192" t="s">
        <v>146</v>
      </c>
      <c r="C41" s="193" t="s">
        <v>147</v>
      </c>
      <c r="D41" s="4" t="s">
        <v>35</v>
      </c>
      <c r="E41" s="194" t="s">
        <v>36</v>
      </c>
      <c r="F41" s="195" t="s">
        <v>26</v>
      </c>
      <c r="G41" s="190" t="s">
        <v>26</v>
      </c>
      <c r="H41" s="190" t="s">
        <v>27</v>
      </c>
      <c r="I41" s="190" t="s">
        <v>25</v>
      </c>
      <c r="J41" s="190" t="s">
        <v>25</v>
      </c>
      <c r="K41" s="190" t="s">
        <v>27</v>
      </c>
      <c r="L41" s="5"/>
      <c r="M41" s="4" t="s">
        <v>29</v>
      </c>
      <c r="N41" s="196" t="s">
        <v>842</v>
      </c>
      <c r="O41" s="4" t="s">
        <v>47</v>
      </c>
      <c r="P41" s="5" t="s">
        <v>843</v>
      </c>
      <c r="Q41" s="197" t="s">
        <v>30</v>
      </c>
      <c r="R41" s="4" t="s">
        <v>39</v>
      </c>
      <c r="S41" s="190" t="s">
        <v>31</v>
      </c>
      <c r="T41" s="229" t="s">
        <v>40</v>
      </c>
      <c r="U41" s="190" t="s">
        <v>633</v>
      </c>
      <c r="V41" s="230" t="s">
        <v>844</v>
      </c>
      <c r="W41" s="228"/>
    </row>
    <row r="42" spans="1:23" s="200" customFormat="1" ht="109.95" customHeight="1" x14ac:dyDescent="0.3">
      <c r="A42" s="191" t="s">
        <v>187</v>
      </c>
      <c r="B42" s="192" t="s">
        <v>148</v>
      </c>
      <c r="C42" s="193" t="s">
        <v>149</v>
      </c>
      <c r="D42" s="4" t="s">
        <v>23</v>
      </c>
      <c r="E42" s="194" t="s">
        <v>150</v>
      </c>
      <c r="F42" s="195" t="s">
        <v>25</v>
      </c>
      <c r="G42" s="190" t="s">
        <v>26</v>
      </c>
      <c r="H42" s="190" t="s">
        <v>27</v>
      </c>
      <c r="I42" s="190" t="s">
        <v>25</v>
      </c>
      <c r="J42" s="190" t="s">
        <v>25</v>
      </c>
      <c r="K42" s="190" t="s">
        <v>27</v>
      </c>
      <c r="L42" s="5"/>
      <c r="M42" s="20"/>
      <c r="N42" s="196" t="s">
        <v>28</v>
      </c>
      <c r="O42" s="4" t="s">
        <v>39</v>
      </c>
      <c r="P42" s="5" t="s">
        <v>151</v>
      </c>
      <c r="Q42" s="197" t="s">
        <v>30</v>
      </c>
      <c r="R42" s="4" t="s">
        <v>39</v>
      </c>
      <c r="S42" s="190" t="s">
        <v>31</v>
      </c>
      <c r="T42" s="190" t="s">
        <v>32</v>
      </c>
      <c r="U42" s="190" t="s">
        <v>633</v>
      </c>
      <c r="V42" s="230" t="s">
        <v>151</v>
      </c>
      <c r="W42" s="228"/>
    </row>
    <row r="43" spans="1:23" s="200" customFormat="1" ht="229.8" customHeight="1" x14ac:dyDescent="0.3">
      <c r="A43" s="191" t="s">
        <v>187</v>
      </c>
      <c r="B43" s="192" t="s">
        <v>152</v>
      </c>
      <c r="C43" s="193" t="s">
        <v>153</v>
      </c>
      <c r="D43" s="4" t="s">
        <v>35</v>
      </c>
      <c r="E43" s="194" t="s">
        <v>68</v>
      </c>
      <c r="F43" s="195" t="s">
        <v>25</v>
      </c>
      <c r="G43" s="190" t="s">
        <v>25</v>
      </c>
      <c r="H43" s="190" t="s">
        <v>26</v>
      </c>
      <c r="I43" s="190" t="s">
        <v>25</v>
      </c>
      <c r="J43" s="190" t="s">
        <v>25</v>
      </c>
      <c r="K43" s="190" t="s">
        <v>26</v>
      </c>
      <c r="L43" s="5" t="s">
        <v>154</v>
      </c>
      <c r="M43" s="4" t="s">
        <v>47</v>
      </c>
      <c r="N43" s="196" t="s">
        <v>845</v>
      </c>
      <c r="O43" s="4" t="s">
        <v>29</v>
      </c>
      <c r="P43" s="5" t="s">
        <v>846</v>
      </c>
      <c r="Q43" s="197" t="s">
        <v>847</v>
      </c>
      <c r="R43" s="4" t="s">
        <v>39</v>
      </c>
      <c r="S43" s="190" t="s">
        <v>31</v>
      </c>
      <c r="T43" s="190" t="s">
        <v>32</v>
      </c>
      <c r="U43" s="190" t="s">
        <v>633</v>
      </c>
      <c r="V43" s="230" t="s">
        <v>848</v>
      </c>
      <c r="W43" s="228"/>
    </row>
    <row r="44" spans="1:23" s="200" customFormat="1" ht="210" customHeight="1" x14ac:dyDescent="0.3">
      <c r="A44" s="191" t="s">
        <v>187</v>
      </c>
      <c r="B44" s="192" t="s">
        <v>155</v>
      </c>
      <c r="C44" s="193" t="s">
        <v>156</v>
      </c>
      <c r="D44" s="4" t="s">
        <v>35</v>
      </c>
      <c r="E44" s="194" t="s">
        <v>157</v>
      </c>
      <c r="F44" s="195" t="s">
        <v>26</v>
      </c>
      <c r="G44" s="190" t="s">
        <v>25</v>
      </c>
      <c r="H44" s="190" t="s">
        <v>27</v>
      </c>
      <c r="I44" s="190" t="s">
        <v>25</v>
      </c>
      <c r="J44" s="190" t="s">
        <v>26</v>
      </c>
      <c r="K44" s="190" t="s">
        <v>27</v>
      </c>
      <c r="L44" s="5" t="s">
        <v>158</v>
      </c>
      <c r="M44" s="20"/>
      <c r="N44" s="196" t="s">
        <v>849</v>
      </c>
      <c r="O44" s="20"/>
      <c r="P44" s="5" t="s">
        <v>850</v>
      </c>
      <c r="Q44" s="197" t="s">
        <v>851</v>
      </c>
      <c r="R44" s="20"/>
      <c r="S44" s="190" t="s">
        <v>31</v>
      </c>
      <c r="T44" s="190" t="s">
        <v>32</v>
      </c>
      <c r="U44" s="190" t="s">
        <v>633</v>
      </c>
      <c r="V44" s="230" t="s">
        <v>852</v>
      </c>
      <c r="W44" s="228"/>
    </row>
    <row r="45" spans="1:23" s="200" customFormat="1" ht="190.05" customHeight="1" x14ac:dyDescent="0.3">
      <c r="A45" s="191" t="s">
        <v>841</v>
      </c>
      <c r="B45" s="192" t="s">
        <v>159</v>
      </c>
      <c r="C45" s="193" t="s">
        <v>160</v>
      </c>
      <c r="D45" s="4" t="s">
        <v>23</v>
      </c>
      <c r="E45" s="194" t="s">
        <v>161</v>
      </c>
      <c r="F45" s="195" t="s">
        <v>26</v>
      </c>
      <c r="G45" s="190" t="s">
        <v>26</v>
      </c>
      <c r="H45" s="190" t="s">
        <v>27</v>
      </c>
      <c r="I45" s="190" t="s">
        <v>25</v>
      </c>
      <c r="J45" s="190" t="s">
        <v>26</v>
      </c>
      <c r="K45" s="190" t="s">
        <v>27</v>
      </c>
      <c r="L45" s="5"/>
      <c r="M45" s="4" t="s">
        <v>47</v>
      </c>
      <c r="N45" s="196" t="s">
        <v>853</v>
      </c>
      <c r="O45" s="4" t="s">
        <v>47</v>
      </c>
      <c r="P45" s="5" t="s">
        <v>854</v>
      </c>
      <c r="Q45" s="197" t="s">
        <v>30</v>
      </c>
      <c r="R45" s="4" t="s">
        <v>47</v>
      </c>
      <c r="S45" s="190" t="s">
        <v>31</v>
      </c>
      <c r="T45" s="190" t="s">
        <v>32</v>
      </c>
      <c r="U45" s="190" t="s">
        <v>633</v>
      </c>
      <c r="V45" s="230" t="s">
        <v>855</v>
      </c>
      <c r="W45" s="228"/>
    </row>
    <row r="46" spans="1:23" s="200" customFormat="1" ht="70.05" customHeight="1" x14ac:dyDescent="0.3">
      <c r="A46" s="191" t="s">
        <v>188</v>
      </c>
      <c r="B46" s="192" t="s">
        <v>162</v>
      </c>
      <c r="C46" s="193" t="s">
        <v>163</v>
      </c>
      <c r="D46" s="4" t="s">
        <v>35</v>
      </c>
      <c r="E46" s="194" t="s">
        <v>68</v>
      </c>
      <c r="F46" s="195" t="s">
        <v>37</v>
      </c>
      <c r="G46" s="190" t="s">
        <v>26</v>
      </c>
      <c r="H46" s="190" t="s">
        <v>27</v>
      </c>
      <c r="I46" s="190" t="s">
        <v>25</v>
      </c>
      <c r="J46" s="190" t="s">
        <v>25</v>
      </c>
      <c r="K46" s="190" t="s">
        <v>27</v>
      </c>
      <c r="L46" s="5"/>
      <c r="M46" s="4" t="s">
        <v>39</v>
      </c>
      <c r="N46" s="196" t="s">
        <v>856</v>
      </c>
      <c r="O46" s="4" t="s">
        <v>29</v>
      </c>
      <c r="P46" s="5" t="s">
        <v>857</v>
      </c>
      <c r="Q46" s="197" t="s">
        <v>30</v>
      </c>
      <c r="R46" s="4" t="s">
        <v>29</v>
      </c>
      <c r="S46" s="190" t="s">
        <v>31</v>
      </c>
      <c r="T46" s="190" t="s">
        <v>32</v>
      </c>
      <c r="U46" s="190" t="s">
        <v>633</v>
      </c>
      <c r="V46" s="230" t="s">
        <v>858</v>
      </c>
      <c r="W46" s="228"/>
    </row>
    <row r="47" spans="1:23" s="200" customFormat="1" ht="130.05000000000001" customHeight="1" x14ac:dyDescent="0.3">
      <c r="A47" s="191" t="s">
        <v>188</v>
      </c>
      <c r="B47" s="192" t="s">
        <v>164</v>
      </c>
      <c r="C47" s="193" t="s">
        <v>165</v>
      </c>
      <c r="D47" s="4" t="s">
        <v>35</v>
      </c>
      <c r="E47" s="194" t="s">
        <v>68</v>
      </c>
      <c r="F47" s="195" t="s">
        <v>37</v>
      </c>
      <c r="G47" s="190" t="s">
        <v>26</v>
      </c>
      <c r="H47" s="190" t="s">
        <v>27</v>
      </c>
      <c r="I47" s="190" t="s">
        <v>25</v>
      </c>
      <c r="J47" s="190" t="s">
        <v>25</v>
      </c>
      <c r="K47" s="190" t="s">
        <v>27</v>
      </c>
      <c r="L47" s="5"/>
      <c r="M47" s="4" t="s">
        <v>47</v>
      </c>
      <c r="N47" s="196" t="s">
        <v>735</v>
      </c>
      <c r="O47" s="4" t="s">
        <v>39</v>
      </c>
      <c r="P47" s="5" t="s">
        <v>736</v>
      </c>
      <c r="Q47" s="197" t="s">
        <v>30</v>
      </c>
      <c r="R47" s="4" t="s">
        <v>47</v>
      </c>
      <c r="S47" s="190" t="s">
        <v>31</v>
      </c>
      <c r="T47" s="190" t="s">
        <v>32</v>
      </c>
      <c r="U47" s="190" t="s">
        <v>633</v>
      </c>
      <c r="V47" s="230" t="s">
        <v>737</v>
      </c>
      <c r="W47" s="228"/>
    </row>
    <row r="48" spans="1:23" s="200" customFormat="1" ht="73.8" x14ac:dyDescent="0.3">
      <c r="A48" s="191" t="s">
        <v>189</v>
      </c>
      <c r="B48" s="192" t="s">
        <v>166</v>
      </c>
      <c r="C48" s="193" t="s">
        <v>167</v>
      </c>
      <c r="D48" s="4" t="s">
        <v>35</v>
      </c>
      <c r="E48" s="194" t="s">
        <v>168</v>
      </c>
      <c r="F48" s="195" t="s">
        <v>26</v>
      </c>
      <c r="G48" s="190" t="s">
        <v>25</v>
      </c>
      <c r="H48" s="190" t="s">
        <v>27</v>
      </c>
      <c r="I48" s="190" t="s">
        <v>37</v>
      </c>
      <c r="J48" s="190" t="s">
        <v>25</v>
      </c>
      <c r="K48" s="190" t="s">
        <v>25</v>
      </c>
      <c r="L48" s="5" t="s">
        <v>169</v>
      </c>
      <c r="M48" s="20"/>
      <c r="N48" s="196" t="s">
        <v>859</v>
      </c>
      <c r="O48" s="20"/>
      <c r="P48" s="5" t="s">
        <v>191</v>
      </c>
      <c r="Q48" s="5" t="s">
        <v>191</v>
      </c>
      <c r="R48" s="20"/>
      <c r="S48" s="190" t="s">
        <v>48</v>
      </c>
      <c r="T48" s="190" t="s">
        <v>32</v>
      </c>
      <c r="U48" s="190" t="s">
        <v>633</v>
      </c>
      <c r="V48" s="230" t="s">
        <v>49</v>
      </c>
      <c r="W48" s="228"/>
    </row>
    <row r="49" spans="1:23" s="200" customFormat="1" ht="190.05" customHeight="1" x14ac:dyDescent="0.3">
      <c r="A49" s="191" t="s">
        <v>189</v>
      </c>
      <c r="B49" s="192" t="s">
        <v>170</v>
      </c>
      <c r="C49" s="193" t="s">
        <v>171</v>
      </c>
      <c r="D49" s="4" t="s">
        <v>23</v>
      </c>
      <c r="E49" s="194" t="s">
        <v>161</v>
      </c>
      <c r="F49" s="195" t="s">
        <v>26</v>
      </c>
      <c r="G49" s="190" t="s">
        <v>37</v>
      </c>
      <c r="H49" s="190" t="s">
        <v>27</v>
      </c>
      <c r="I49" s="190" t="s">
        <v>37</v>
      </c>
      <c r="J49" s="190" t="s">
        <v>25</v>
      </c>
      <c r="K49" s="190" t="s">
        <v>25</v>
      </c>
      <c r="L49" s="5" t="s">
        <v>860</v>
      </c>
      <c r="M49" s="4" t="s">
        <v>39</v>
      </c>
      <c r="N49" s="196" t="s">
        <v>861</v>
      </c>
      <c r="O49" s="20"/>
      <c r="P49" s="5" t="s">
        <v>191</v>
      </c>
      <c r="Q49" s="197" t="s">
        <v>862</v>
      </c>
      <c r="R49" s="20"/>
      <c r="S49" s="190" t="s">
        <v>863</v>
      </c>
      <c r="T49" s="190" t="s">
        <v>32</v>
      </c>
      <c r="U49" s="190" t="s">
        <v>633</v>
      </c>
      <c r="V49" s="230" t="s">
        <v>864</v>
      </c>
      <c r="W49" s="228"/>
    </row>
    <row r="50" spans="1:23" s="200" customFormat="1" ht="229.95" customHeight="1" x14ac:dyDescent="0.3">
      <c r="A50" s="191" t="s">
        <v>189</v>
      </c>
      <c r="B50" s="192" t="s">
        <v>172</v>
      </c>
      <c r="C50" s="193" t="s">
        <v>173</v>
      </c>
      <c r="D50" s="4" t="s">
        <v>35</v>
      </c>
      <c r="E50" s="194" t="s">
        <v>68</v>
      </c>
      <c r="F50" s="195" t="s">
        <v>26</v>
      </c>
      <c r="G50" s="190" t="s">
        <v>26</v>
      </c>
      <c r="H50" s="190" t="s">
        <v>27</v>
      </c>
      <c r="I50" s="190" t="s">
        <v>26</v>
      </c>
      <c r="J50" s="190" t="s">
        <v>25</v>
      </c>
      <c r="K50" s="190" t="s">
        <v>25</v>
      </c>
      <c r="L50" s="5" t="s">
        <v>174</v>
      </c>
      <c r="M50" s="4" t="s">
        <v>39</v>
      </c>
      <c r="N50" s="196" t="s">
        <v>865</v>
      </c>
      <c r="O50" s="20"/>
      <c r="P50" s="5" t="s">
        <v>191</v>
      </c>
      <c r="Q50" s="197" t="s">
        <v>866</v>
      </c>
      <c r="R50" s="20"/>
      <c r="S50" s="190" t="s">
        <v>863</v>
      </c>
      <c r="T50" s="190" t="s">
        <v>32</v>
      </c>
      <c r="U50" s="190" t="s">
        <v>633</v>
      </c>
      <c r="V50" s="230" t="s">
        <v>867</v>
      </c>
      <c r="W50" s="228"/>
    </row>
    <row r="51" spans="1:23" s="200" customFormat="1" ht="210" customHeight="1" x14ac:dyDescent="0.3">
      <c r="A51" s="191" t="s">
        <v>190</v>
      </c>
      <c r="B51" s="192" t="s">
        <v>175</v>
      </c>
      <c r="C51" s="193" t="s">
        <v>176</v>
      </c>
      <c r="D51" s="4" t="s">
        <v>35</v>
      </c>
      <c r="E51" s="194" t="s">
        <v>68</v>
      </c>
      <c r="F51" s="195" t="s">
        <v>26</v>
      </c>
      <c r="G51" s="190" t="s">
        <v>26</v>
      </c>
      <c r="H51" s="190" t="s">
        <v>27</v>
      </c>
      <c r="I51" s="190" t="s">
        <v>26</v>
      </c>
      <c r="J51" s="190" t="s">
        <v>25</v>
      </c>
      <c r="K51" s="190" t="s">
        <v>25</v>
      </c>
      <c r="L51" s="5" t="s">
        <v>174</v>
      </c>
      <c r="M51" s="20"/>
      <c r="N51" s="196" t="s">
        <v>859</v>
      </c>
      <c r="O51" s="20"/>
      <c r="P51" s="5" t="s">
        <v>191</v>
      </c>
      <c r="Q51" s="197" t="s">
        <v>868</v>
      </c>
      <c r="R51" s="20"/>
      <c r="S51" s="190" t="s">
        <v>31</v>
      </c>
      <c r="T51" s="190" t="s">
        <v>32</v>
      </c>
      <c r="U51" s="190" t="s">
        <v>633</v>
      </c>
      <c r="V51" s="230" t="s">
        <v>869</v>
      </c>
      <c r="W51" s="228"/>
    </row>
    <row r="52" spans="1:23" s="200" customFormat="1" ht="190.05" customHeight="1" thickBot="1" x14ac:dyDescent="0.35">
      <c r="A52" s="233" t="s">
        <v>190</v>
      </c>
      <c r="B52" s="234" t="s">
        <v>177</v>
      </c>
      <c r="C52" s="235" t="s">
        <v>178</v>
      </c>
      <c r="D52" s="236" t="s">
        <v>23</v>
      </c>
      <c r="E52" s="237" t="s">
        <v>870</v>
      </c>
      <c r="F52" s="238" t="s">
        <v>26</v>
      </c>
      <c r="G52" s="239" t="s">
        <v>26</v>
      </c>
      <c r="H52" s="239" t="s">
        <v>27</v>
      </c>
      <c r="I52" s="239" t="s">
        <v>26</v>
      </c>
      <c r="J52" s="239" t="s">
        <v>25</v>
      </c>
      <c r="K52" s="239" t="s">
        <v>25</v>
      </c>
      <c r="L52" s="240" t="s">
        <v>174</v>
      </c>
      <c r="M52" s="241"/>
      <c r="N52" s="242" t="s">
        <v>871</v>
      </c>
      <c r="O52" s="241"/>
      <c r="P52" s="240" t="s">
        <v>872</v>
      </c>
      <c r="Q52" s="243" t="s">
        <v>30</v>
      </c>
      <c r="R52" s="241"/>
      <c r="S52" s="239" t="s">
        <v>31</v>
      </c>
      <c r="T52" s="239" t="s">
        <v>32</v>
      </c>
      <c r="U52" s="239" t="s">
        <v>633</v>
      </c>
      <c r="V52" s="244" t="s">
        <v>873</v>
      </c>
      <c r="W52" s="228"/>
    </row>
    <row r="53" spans="1:23" s="7" customFormat="1" ht="21.6" thickTop="1" x14ac:dyDescent="0.4">
      <c r="A53" s="17"/>
      <c r="B53" s="6"/>
      <c r="C53" s="8"/>
    </row>
    <row r="54" spans="1:23" s="7" customFormat="1" x14ac:dyDescent="0.4">
      <c r="A54" s="17"/>
      <c r="B54" s="6"/>
      <c r="C54" s="8"/>
    </row>
    <row r="55" spans="1:23" s="7" customFormat="1" x14ac:dyDescent="0.4">
      <c r="A55" s="17"/>
      <c r="B55" s="6"/>
      <c r="C55" s="8"/>
    </row>
    <row r="56" spans="1:23" s="7" customFormat="1" x14ac:dyDescent="0.4">
      <c r="A56" s="17"/>
      <c r="B56" s="6"/>
      <c r="C56" s="8"/>
    </row>
    <row r="57" spans="1:23" s="7" customFormat="1" x14ac:dyDescent="0.4">
      <c r="A57" s="17"/>
      <c r="B57" s="6"/>
      <c r="C57" s="8"/>
    </row>
    <row r="58" spans="1:23" s="7" customFormat="1" x14ac:dyDescent="0.4">
      <c r="A58" s="17"/>
      <c r="B58" s="6"/>
      <c r="C58" s="8"/>
    </row>
    <row r="59" spans="1:23" s="7" customFormat="1" x14ac:dyDescent="0.4">
      <c r="A59" s="17"/>
      <c r="B59" s="6"/>
      <c r="C59" s="8"/>
    </row>
    <row r="60" spans="1:23" s="7" customFormat="1" x14ac:dyDescent="0.4">
      <c r="A60" s="17"/>
      <c r="B60" s="6"/>
      <c r="C60" s="8"/>
    </row>
    <row r="61" spans="1:23" s="7" customFormat="1" x14ac:dyDescent="0.4">
      <c r="A61" s="17"/>
      <c r="B61" s="6"/>
      <c r="C61" s="8"/>
    </row>
    <row r="62" spans="1:23" s="7" customFormat="1" x14ac:dyDescent="0.4">
      <c r="A62" s="17"/>
      <c r="B62" s="6"/>
      <c r="C62" s="8"/>
    </row>
    <row r="63" spans="1:23" s="7" customFormat="1" x14ac:dyDescent="0.4">
      <c r="A63" s="17"/>
      <c r="B63" s="6"/>
      <c r="C63" s="8"/>
    </row>
    <row r="64" spans="1:23" s="7" customFormat="1" x14ac:dyDescent="0.4">
      <c r="A64" s="17"/>
      <c r="B64" s="6"/>
      <c r="C64" s="8"/>
    </row>
    <row r="65" spans="1:3" s="7" customFormat="1" x14ac:dyDescent="0.4">
      <c r="A65" s="17"/>
      <c r="B65" s="6"/>
      <c r="C65" s="8"/>
    </row>
    <row r="66" spans="1:3" s="7" customFormat="1" x14ac:dyDescent="0.4">
      <c r="A66" s="17"/>
      <c r="B66" s="6"/>
      <c r="C66" s="8"/>
    </row>
    <row r="67" spans="1:3" s="7" customFormat="1" x14ac:dyDescent="0.4">
      <c r="A67" s="17"/>
      <c r="B67" s="6"/>
      <c r="C67" s="8"/>
    </row>
    <row r="68" spans="1:3" s="7" customFormat="1" x14ac:dyDescent="0.4">
      <c r="A68" s="17"/>
      <c r="B68" s="6"/>
      <c r="C68" s="8"/>
    </row>
    <row r="69" spans="1:3" s="7" customFormat="1" x14ac:dyDescent="0.4">
      <c r="A69" s="17"/>
      <c r="B69" s="6"/>
      <c r="C69" s="8"/>
    </row>
    <row r="70" spans="1:3" s="7" customFormat="1" x14ac:dyDescent="0.4">
      <c r="A70" s="17"/>
      <c r="B70" s="6"/>
      <c r="C70" s="8"/>
    </row>
    <row r="71" spans="1:3" s="7" customFormat="1" x14ac:dyDescent="0.4">
      <c r="A71" s="17"/>
      <c r="B71" s="6"/>
      <c r="C71" s="8"/>
    </row>
    <row r="72" spans="1:3" s="7" customFormat="1" x14ac:dyDescent="0.4">
      <c r="A72" s="17"/>
      <c r="B72" s="6"/>
      <c r="C72" s="8"/>
    </row>
    <row r="73" spans="1:3" s="7" customFormat="1" x14ac:dyDescent="0.4">
      <c r="A73" s="17"/>
      <c r="B73" s="6"/>
      <c r="C73" s="8"/>
    </row>
    <row r="74" spans="1:3" s="7" customFormat="1" x14ac:dyDescent="0.4">
      <c r="A74" s="17"/>
      <c r="B74" s="6"/>
      <c r="C74" s="8"/>
    </row>
    <row r="75" spans="1:3" s="7" customFormat="1" x14ac:dyDescent="0.4">
      <c r="A75" s="17"/>
      <c r="B75" s="6"/>
      <c r="C75" s="8"/>
    </row>
    <row r="76" spans="1:3" s="7" customFormat="1" x14ac:dyDescent="0.4">
      <c r="A76" s="17"/>
      <c r="B76" s="6"/>
      <c r="C76" s="8"/>
    </row>
    <row r="77" spans="1:3" s="7" customFormat="1" x14ac:dyDescent="0.4">
      <c r="A77" s="17"/>
      <c r="B77" s="6"/>
      <c r="C77" s="8"/>
    </row>
    <row r="78" spans="1:3" s="7" customFormat="1" x14ac:dyDescent="0.4">
      <c r="A78" s="17"/>
      <c r="B78" s="6"/>
      <c r="C78" s="8"/>
    </row>
    <row r="79" spans="1:3" s="7" customFormat="1" x14ac:dyDescent="0.4">
      <c r="A79" s="17"/>
      <c r="B79" s="6"/>
      <c r="C79" s="8"/>
    </row>
    <row r="80" spans="1:3" s="7" customFormat="1" x14ac:dyDescent="0.4">
      <c r="A80" s="17"/>
      <c r="B80" s="6"/>
      <c r="C80" s="8"/>
    </row>
    <row r="81" spans="1:3" s="7" customFormat="1" x14ac:dyDescent="0.4">
      <c r="A81" s="17"/>
      <c r="B81" s="6"/>
      <c r="C81" s="8"/>
    </row>
    <row r="82" spans="1:3" s="7" customFormat="1" x14ac:dyDescent="0.4">
      <c r="A82" s="17"/>
      <c r="B82" s="6"/>
      <c r="C82" s="8"/>
    </row>
    <row r="83" spans="1:3" s="7" customFormat="1" x14ac:dyDescent="0.4">
      <c r="A83" s="17"/>
      <c r="B83" s="6"/>
      <c r="C83" s="8"/>
    </row>
    <row r="84" spans="1:3" s="7" customFormat="1" x14ac:dyDescent="0.4">
      <c r="A84" s="17"/>
      <c r="B84" s="6"/>
      <c r="C84" s="8"/>
    </row>
    <row r="85" spans="1:3" s="7" customFormat="1" x14ac:dyDescent="0.4">
      <c r="A85" s="17"/>
      <c r="B85" s="6"/>
      <c r="C85" s="8"/>
    </row>
    <row r="86" spans="1:3" s="7" customFormat="1" x14ac:dyDescent="0.4">
      <c r="A86" s="17"/>
      <c r="B86" s="6"/>
      <c r="C86" s="8"/>
    </row>
    <row r="87" spans="1:3" s="7" customFormat="1" x14ac:dyDescent="0.4">
      <c r="A87" s="17"/>
      <c r="B87" s="6"/>
      <c r="C87" s="8"/>
    </row>
    <row r="88" spans="1:3" s="7" customFormat="1" x14ac:dyDescent="0.4">
      <c r="A88" s="17"/>
      <c r="B88" s="6"/>
      <c r="C88" s="8"/>
    </row>
    <row r="89" spans="1:3" s="7" customFormat="1" x14ac:dyDescent="0.4">
      <c r="A89" s="17"/>
      <c r="B89" s="6"/>
      <c r="C89" s="8"/>
    </row>
    <row r="90" spans="1:3" s="7" customFormat="1" x14ac:dyDescent="0.4">
      <c r="A90" s="17"/>
      <c r="B90" s="6"/>
      <c r="C90" s="8"/>
    </row>
    <row r="91" spans="1:3" s="7" customFormat="1" x14ac:dyDescent="0.4">
      <c r="A91" s="17"/>
      <c r="B91" s="6"/>
      <c r="C91" s="8"/>
    </row>
    <row r="92" spans="1:3" s="7" customFormat="1" x14ac:dyDescent="0.4">
      <c r="A92" s="17"/>
      <c r="B92" s="6"/>
      <c r="C92" s="8"/>
    </row>
    <row r="93" spans="1:3" s="7" customFormat="1" x14ac:dyDescent="0.4">
      <c r="A93" s="17"/>
      <c r="B93" s="6"/>
      <c r="C93" s="8"/>
    </row>
    <row r="94" spans="1:3" s="7" customFormat="1" x14ac:dyDescent="0.4">
      <c r="A94" s="17"/>
      <c r="B94" s="6"/>
      <c r="C94" s="8"/>
    </row>
    <row r="95" spans="1:3" s="7" customFormat="1" x14ac:dyDescent="0.4">
      <c r="A95" s="17"/>
      <c r="B95" s="6"/>
      <c r="C95" s="8"/>
    </row>
    <row r="96" spans="1:3" s="7" customFormat="1" x14ac:dyDescent="0.4">
      <c r="A96" s="17"/>
      <c r="B96" s="6"/>
      <c r="C96" s="8"/>
    </row>
    <row r="97" spans="1:3" s="7" customFormat="1" x14ac:dyDescent="0.4">
      <c r="A97" s="17"/>
      <c r="B97" s="6"/>
      <c r="C97" s="8"/>
    </row>
    <row r="98" spans="1:3" s="7" customFormat="1" x14ac:dyDescent="0.4">
      <c r="A98" s="17"/>
      <c r="B98" s="6"/>
      <c r="C98" s="8"/>
    </row>
    <row r="99" spans="1:3" s="7" customFormat="1" x14ac:dyDescent="0.4">
      <c r="A99" s="17"/>
      <c r="B99" s="6"/>
      <c r="C99" s="8"/>
    </row>
    <row r="100" spans="1:3" s="7" customFormat="1" x14ac:dyDescent="0.4">
      <c r="A100" s="17"/>
      <c r="B100" s="6"/>
      <c r="C100" s="8"/>
    </row>
    <row r="101" spans="1:3" s="7" customFormat="1" x14ac:dyDescent="0.4">
      <c r="A101" s="17"/>
      <c r="B101" s="6"/>
      <c r="C101" s="8"/>
    </row>
    <row r="102" spans="1:3" s="7" customFormat="1" x14ac:dyDescent="0.4">
      <c r="A102" s="17"/>
      <c r="B102" s="6"/>
      <c r="C102" s="8"/>
    </row>
    <row r="103" spans="1:3" s="7" customFormat="1" x14ac:dyDescent="0.4">
      <c r="A103" s="17"/>
      <c r="B103" s="6"/>
      <c r="C103" s="8"/>
    </row>
    <row r="104" spans="1:3" s="7" customFormat="1" x14ac:dyDescent="0.4">
      <c r="A104" s="17"/>
      <c r="B104" s="6"/>
      <c r="C104" s="8"/>
    </row>
    <row r="105" spans="1:3" s="7" customFormat="1" x14ac:dyDescent="0.4">
      <c r="A105" s="17"/>
      <c r="B105" s="6"/>
      <c r="C105" s="8"/>
    </row>
    <row r="106" spans="1:3" s="7" customFormat="1" x14ac:dyDescent="0.4">
      <c r="A106" s="17"/>
      <c r="B106" s="6"/>
      <c r="C106" s="8"/>
    </row>
    <row r="107" spans="1:3" s="7" customFormat="1" x14ac:dyDescent="0.4">
      <c r="A107" s="17"/>
      <c r="B107" s="6"/>
      <c r="C107" s="8"/>
    </row>
    <row r="108" spans="1:3" s="7" customFormat="1" x14ac:dyDescent="0.4">
      <c r="A108" s="17"/>
      <c r="B108" s="6"/>
      <c r="C108" s="8"/>
    </row>
    <row r="109" spans="1:3" s="7" customFormat="1" x14ac:dyDescent="0.4">
      <c r="A109" s="17"/>
      <c r="B109" s="6"/>
      <c r="C109" s="8"/>
    </row>
    <row r="110" spans="1:3" s="7" customFormat="1" x14ac:dyDescent="0.4">
      <c r="A110" s="17"/>
      <c r="B110" s="6"/>
      <c r="C110" s="8"/>
    </row>
    <row r="111" spans="1:3" s="7" customFormat="1" x14ac:dyDescent="0.4">
      <c r="A111" s="17"/>
      <c r="B111" s="6"/>
      <c r="C111" s="8"/>
    </row>
    <row r="112" spans="1:3" s="7" customFormat="1" x14ac:dyDescent="0.4">
      <c r="A112" s="17"/>
      <c r="B112" s="6"/>
      <c r="C112" s="8"/>
    </row>
    <row r="113" spans="1:3" s="7" customFormat="1" x14ac:dyDescent="0.4">
      <c r="A113" s="17"/>
      <c r="B113" s="6"/>
      <c r="C113" s="8"/>
    </row>
    <row r="114" spans="1:3" s="7" customFormat="1" x14ac:dyDescent="0.4">
      <c r="A114" s="17"/>
      <c r="B114" s="6"/>
      <c r="C114" s="8"/>
    </row>
    <row r="115" spans="1:3" s="7" customFormat="1" x14ac:dyDescent="0.4">
      <c r="A115" s="17"/>
      <c r="B115" s="6"/>
      <c r="C115" s="8"/>
    </row>
    <row r="116" spans="1:3" s="7" customFormat="1" x14ac:dyDescent="0.4">
      <c r="A116" s="17"/>
      <c r="B116" s="6"/>
      <c r="C116" s="8"/>
    </row>
    <row r="117" spans="1:3" s="7" customFormat="1" x14ac:dyDescent="0.4">
      <c r="A117" s="17"/>
      <c r="B117" s="6"/>
      <c r="C117" s="8"/>
    </row>
    <row r="118" spans="1:3" s="7" customFormat="1" x14ac:dyDescent="0.4">
      <c r="A118" s="17"/>
      <c r="B118" s="6"/>
      <c r="C118" s="8"/>
    </row>
    <row r="119" spans="1:3" s="7" customFormat="1" x14ac:dyDescent="0.4">
      <c r="A119" s="17"/>
      <c r="B119" s="6"/>
      <c r="C119" s="8"/>
    </row>
    <row r="120" spans="1:3" s="7" customFormat="1" x14ac:dyDescent="0.4">
      <c r="A120" s="17"/>
      <c r="B120" s="6"/>
      <c r="C120" s="8"/>
    </row>
    <row r="121" spans="1:3" s="7" customFormat="1" x14ac:dyDescent="0.4">
      <c r="A121" s="17"/>
      <c r="B121" s="6"/>
      <c r="C121" s="8"/>
    </row>
    <row r="122" spans="1:3" s="7" customFormat="1" x14ac:dyDescent="0.4">
      <c r="A122" s="17"/>
      <c r="B122" s="6"/>
      <c r="C122" s="8"/>
    </row>
    <row r="123" spans="1:3" s="7" customFormat="1" x14ac:dyDescent="0.4">
      <c r="A123" s="17"/>
      <c r="B123" s="6"/>
      <c r="C123" s="8"/>
    </row>
    <row r="124" spans="1:3" s="7" customFormat="1" x14ac:dyDescent="0.4">
      <c r="A124" s="17"/>
      <c r="B124" s="6"/>
      <c r="C124" s="8"/>
    </row>
    <row r="125" spans="1:3" s="7" customFormat="1" x14ac:dyDescent="0.4">
      <c r="A125" s="17"/>
      <c r="B125" s="6"/>
      <c r="C125" s="8"/>
    </row>
    <row r="126" spans="1:3" s="7" customFormat="1" x14ac:dyDescent="0.4">
      <c r="A126" s="17"/>
      <c r="B126" s="6"/>
      <c r="C126" s="8"/>
    </row>
    <row r="127" spans="1:3" s="7" customFormat="1" x14ac:dyDescent="0.4">
      <c r="A127" s="17"/>
      <c r="B127" s="6"/>
      <c r="C127" s="8"/>
    </row>
    <row r="128" spans="1:3" s="7" customFormat="1" x14ac:dyDescent="0.4">
      <c r="A128" s="17"/>
      <c r="B128" s="6"/>
      <c r="C128" s="8"/>
    </row>
    <row r="129" spans="1:3" s="7" customFormat="1" x14ac:dyDescent="0.4">
      <c r="A129" s="17"/>
      <c r="B129" s="6"/>
      <c r="C129" s="8"/>
    </row>
    <row r="130" spans="1:3" s="7" customFormat="1" x14ac:dyDescent="0.4">
      <c r="A130" s="17"/>
      <c r="B130" s="6"/>
      <c r="C130" s="8"/>
    </row>
    <row r="131" spans="1:3" s="7" customFormat="1" x14ac:dyDescent="0.4">
      <c r="A131" s="17"/>
      <c r="B131" s="6"/>
      <c r="C131" s="8"/>
    </row>
    <row r="132" spans="1:3" s="7" customFormat="1" x14ac:dyDescent="0.4">
      <c r="A132" s="17"/>
      <c r="B132" s="6"/>
      <c r="C132" s="8"/>
    </row>
    <row r="133" spans="1:3" s="7" customFormat="1" x14ac:dyDescent="0.4">
      <c r="A133" s="17"/>
      <c r="B133" s="6"/>
      <c r="C133" s="8"/>
    </row>
    <row r="134" spans="1:3" s="7" customFormat="1" x14ac:dyDescent="0.4">
      <c r="A134" s="17"/>
      <c r="B134" s="6"/>
      <c r="C134" s="8"/>
    </row>
    <row r="135" spans="1:3" s="7" customFormat="1" x14ac:dyDescent="0.4">
      <c r="A135" s="17"/>
      <c r="B135" s="6"/>
      <c r="C135" s="8"/>
    </row>
    <row r="136" spans="1:3" s="7" customFormat="1" x14ac:dyDescent="0.4">
      <c r="A136" s="17"/>
      <c r="B136" s="6"/>
      <c r="C136" s="8"/>
    </row>
    <row r="137" spans="1:3" s="7" customFormat="1" x14ac:dyDescent="0.4">
      <c r="A137" s="17"/>
      <c r="B137" s="6"/>
      <c r="C137" s="8"/>
    </row>
    <row r="138" spans="1:3" s="7" customFormat="1" x14ac:dyDescent="0.4">
      <c r="A138" s="17"/>
      <c r="B138" s="6"/>
      <c r="C138" s="8"/>
    </row>
    <row r="139" spans="1:3" s="7" customFormat="1" x14ac:dyDescent="0.4">
      <c r="A139" s="17"/>
      <c r="B139" s="6"/>
      <c r="C139" s="8"/>
    </row>
    <row r="140" spans="1:3" s="7" customFormat="1" x14ac:dyDescent="0.4">
      <c r="A140" s="17"/>
      <c r="B140" s="6"/>
      <c r="C140" s="8"/>
    </row>
    <row r="141" spans="1:3" s="7" customFormat="1" x14ac:dyDescent="0.4">
      <c r="A141" s="17"/>
      <c r="B141" s="6"/>
      <c r="C141" s="8"/>
    </row>
    <row r="142" spans="1:3" s="7" customFormat="1" x14ac:dyDescent="0.4">
      <c r="A142" s="17"/>
      <c r="B142" s="6"/>
      <c r="C142" s="8"/>
    </row>
    <row r="143" spans="1:3" s="7" customFormat="1" x14ac:dyDescent="0.4">
      <c r="A143" s="17"/>
      <c r="B143" s="6"/>
      <c r="C143" s="8"/>
    </row>
    <row r="144" spans="1:3" s="7" customFormat="1" x14ac:dyDescent="0.4">
      <c r="A144" s="17"/>
      <c r="B144" s="6"/>
      <c r="C144" s="8"/>
    </row>
    <row r="145" spans="1:3" s="7" customFormat="1" x14ac:dyDescent="0.4">
      <c r="A145" s="17"/>
      <c r="B145" s="6"/>
      <c r="C145" s="8"/>
    </row>
    <row r="146" spans="1:3" s="7" customFormat="1" x14ac:dyDescent="0.4">
      <c r="A146" s="17"/>
      <c r="B146" s="6"/>
      <c r="C146" s="8"/>
    </row>
    <row r="147" spans="1:3" s="7" customFormat="1" x14ac:dyDescent="0.4">
      <c r="A147" s="17"/>
      <c r="B147" s="6"/>
      <c r="C147" s="8"/>
    </row>
    <row r="148" spans="1:3" s="7" customFormat="1" x14ac:dyDescent="0.4">
      <c r="A148" s="17"/>
      <c r="B148" s="6"/>
      <c r="C148" s="8"/>
    </row>
    <row r="149" spans="1:3" s="7" customFormat="1" x14ac:dyDescent="0.4">
      <c r="A149" s="17"/>
      <c r="B149" s="6"/>
      <c r="C149" s="8"/>
    </row>
    <row r="150" spans="1:3" s="7" customFormat="1" x14ac:dyDescent="0.4">
      <c r="A150" s="17"/>
      <c r="B150" s="6"/>
      <c r="C150" s="8"/>
    </row>
    <row r="151" spans="1:3" s="7" customFormat="1" x14ac:dyDescent="0.4">
      <c r="A151" s="17"/>
      <c r="B151" s="6"/>
      <c r="C151" s="8"/>
    </row>
    <row r="152" spans="1:3" s="7" customFormat="1" x14ac:dyDescent="0.4">
      <c r="A152" s="17"/>
      <c r="B152" s="6"/>
      <c r="C152" s="8"/>
    </row>
    <row r="153" spans="1:3" s="7" customFormat="1" x14ac:dyDescent="0.4">
      <c r="A153" s="17"/>
      <c r="B153" s="6"/>
      <c r="C153" s="8"/>
    </row>
    <row r="154" spans="1:3" s="7" customFormat="1" x14ac:dyDescent="0.4">
      <c r="A154" s="17"/>
      <c r="B154" s="6"/>
      <c r="C154" s="8"/>
    </row>
    <row r="155" spans="1:3" s="7" customFormat="1" x14ac:dyDescent="0.4">
      <c r="A155" s="17"/>
      <c r="B155" s="6"/>
      <c r="C155" s="8"/>
    </row>
    <row r="156" spans="1:3" s="7" customFormat="1" x14ac:dyDescent="0.4">
      <c r="A156" s="17"/>
      <c r="B156" s="6"/>
      <c r="C156" s="8"/>
    </row>
    <row r="157" spans="1:3" s="7" customFormat="1" x14ac:dyDescent="0.4">
      <c r="A157" s="17"/>
      <c r="B157" s="6"/>
      <c r="C157" s="8"/>
    </row>
    <row r="158" spans="1:3" s="7" customFormat="1" x14ac:dyDescent="0.4">
      <c r="A158" s="17"/>
      <c r="B158" s="6"/>
      <c r="C158" s="8"/>
    </row>
    <row r="159" spans="1:3" s="7" customFormat="1" x14ac:dyDescent="0.4">
      <c r="A159" s="17"/>
      <c r="B159" s="6"/>
      <c r="C159" s="8"/>
    </row>
    <row r="160" spans="1:3" s="7" customFormat="1" x14ac:dyDescent="0.4">
      <c r="A160" s="17"/>
      <c r="B160" s="6"/>
      <c r="C160" s="8"/>
    </row>
    <row r="161" spans="1:3" s="7" customFormat="1" x14ac:dyDescent="0.4">
      <c r="A161" s="17"/>
      <c r="B161" s="6"/>
      <c r="C161" s="8"/>
    </row>
    <row r="162" spans="1:3" s="7" customFormat="1" x14ac:dyDescent="0.4">
      <c r="A162" s="17"/>
      <c r="B162" s="6"/>
      <c r="C162" s="8"/>
    </row>
    <row r="163" spans="1:3" s="7" customFormat="1" x14ac:dyDescent="0.4">
      <c r="A163" s="17"/>
      <c r="B163" s="6"/>
      <c r="C163" s="8"/>
    </row>
    <row r="164" spans="1:3" s="7" customFormat="1" x14ac:dyDescent="0.4">
      <c r="A164" s="17"/>
      <c r="B164" s="6"/>
      <c r="C164" s="8"/>
    </row>
    <row r="165" spans="1:3" s="7" customFormat="1" x14ac:dyDescent="0.4">
      <c r="A165" s="17"/>
      <c r="B165" s="6"/>
      <c r="C165" s="8"/>
    </row>
    <row r="166" spans="1:3" s="7" customFormat="1" x14ac:dyDescent="0.4">
      <c r="A166" s="17"/>
      <c r="B166" s="6"/>
      <c r="C166" s="8"/>
    </row>
    <row r="167" spans="1:3" s="7" customFormat="1" x14ac:dyDescent="0.4">
      <c r="A167" s="17"/>
      <c r="B167" s="6"/>
      <c r="C167" s="8"/>
    </row>
    <row r="168" spans="1:3" s="7" customFormat="1" x14ac:dyDescent="0.4">
      <c r="A168" s="17"/>
      <c r="B168" s="6"/>
      <c r="C168" s="8"/>
    </row>
    <row r="169" spans="1:3" s="7" customFormat="1" x14ac:dyDescent="0.4">
      <c r="A169" s="17"/>
      <c r="B169" s="6"/>
      <c r="C169" s="8"/>
    </row>
    <row r="170" spans="1:3" s="7" customFormat="1" x14ac:dyDescent="0.4">
      <c r="A170" s="17"/>
      <c r="B170" s="6"/>
      <c r="C170" s="8"/>
    </row>
    <row r="171" spans="1:3" s="7" customFormat="1" x14ac:dyDescent="0.4">
      <c r="A171" s="17"/>
      <c r="B171" s="6"/>
      <c r="C171" s="8"/>
    </row>
    <row r="172" spans="1:3" s="7" customFormat="1" x14ac:dyDescent="0.4">
      <c r="A172" s="17"/>
      <c r="B172" s="6"/>
      <c r="C172" s="8"/>
    </row>
    <row r="173" spans="1:3" s="7" customFormat="1" x14ac:dyDescent="0.4">
      <c r="A173" s="17"/>
      <c r="B173" s="6"/>
      <c r="C173" s="8"/>
    </row>
    <row r="174" spans="1:3" s="7" customFormat="1" x14ac:dyDescent="0.4">
      <c r="A174" s="17"/>
      <c r="B174" s="6"/>
      <c r="C174" s="8"/>
    </row>
    <row r="175" spans="1:3" s="7" customFormat="1" x14ac:dyDescent="0.4">
      <c r="A175" s="17"/>
      <c r="B175" s="6"/>
      <c r="C175" s="8"/>
    </row>
    <row r="176" spans="1:3" s="7" customFormat="1" x14ac:dyDescent="0.4">
      <c r="A176" s="17"/>
      <c r="B176" s="6"/>
      <c r="C176" s="8"/>
    </row>
    <row r="177" spans="1:3" s="7" customFormat="1" x14ac:dyDescent="0.4">
      <c r="A177" s="17"/>
      <c r="B177" s="6"/>
      <c r="C177" s="8"/>
    </row>
    <row r="178" spans="1:3" s="7" customFormat="1" x14ac:dyDescent="0.4">
      <c r="A178" s="17"/>
      <c r="B178" s="6"/>
      <c r="C178" s="8"/>
    </row>
    <row r="179" spans="1:3" s="7" customFormat="1" x14ac:dyDescent="0.4">
      <c r="A179" s="17"/>
      <c r="B179" s="6"/>
      <c r="C179" s="8"/>
    </row>
    <row r="180" spans="1:3" s="7" customFormat="1" x14ac:dyDescent="0.4">
      <c r="A180" s="17"/>
      <c r="B180" s="6"/>
      <c r="C180" s="8"/>
    </row>
    <row r="181" spans="1:3" s="7" customFormat="1" x14ac:dyDescent="0.4">
      <c r="A181" s="17"/>
      <c r="B181" s="6"/>
      <c r="C181" s="8"/>
    </row>
    <row r="182" spans="1:3" s="7" customFormat="1" x14ac:dyDescent="0.4">
      <c r="A182" s="17"/>
      <c r="B182" s="6"/>
      <c r="C182" s="8"/>
    </row>
    <row r="183" spans="1:3" s="7" customFormat="1" x14ac:dyDescent="0.4">
      <c r="A183" s="17"/>
      <c r="B183" s="6"/>
      <c r="C183" s="8"/>
    </row>
  </sheetData>
  <autoFilter ref="A1:C52">
    <filterColumn colId="1" showButton="0"/>
  </autoFilter>
  <mergeCells count="8">
    <mergeCell ref="A1:A3"/>
    <mergeCell ref="B1:C3"/>
    <mergeCell ref="D1:V1"/>
    <mergeCell ref="D2:E2"/>
    <mergeCell ref="F2:L2"/>
    <mergeCell ref="M2:N2"/>
    <mergeCell ref="O2:P2"/>
    <mergeCell ref="R2:V2"/>
  </mergeCells>
  <conditionalFormatting sqref="B51:B52 B4:B49">
    <cfRule type="duplicateValues" dxfId="64" priority="63"/>
  </conditionalFormatting>
  <conditionalFormatting sqref="B51:B52">
    <cfRule type="duplicateValues" dxfId="63" priority="64"/>
  </conditionalFormatting>
  <conditionalFormatting sqref="B50">
    <cfRule type="duplicateValues" dxfId="62" priority="61"/>
  </conditionalFormatting>
  <conditionalFormatting sqref="B50">
    <cfRule type="duplicateValues" dxfId="61" priority="62"/>
  </conditionalFormatting>
  <conditionalFormatting sqref="B1">
    <cfRule type="duplicateValues" dxfId="60" priority="65"/>
  </conditionalFormatting>
  <conditionalFormatting sqref="F4:K6 F8:K21 F26:K41 F43:K52">
    <cfRule type="cellIs" dxfId="59" priority="55" operator="equal">
      <formula>"5 : très fort"</formula>
    </cfRule>
    <cfRule type="cellIs" dxfId="58" priority="56" operator="equal">
      <formula>"4 : fort"</formula>
    </cfRule>
    <cfRule type="cellIs" dxfId="57" priority="57" operator="equal">
      <formula>"3 : moyen"</formula>
    </cfRule>
    <cfRule type="cellIs" dxfId="56" priority="59" operator="equal">
      <formula>"2 : faible"</formula>
    </cfRule>
    <cfRule type="cellIs" dxfId="55" priority="60" operator="equal">
      <formula>"1 : très faible ou nulle"</formula>
    </cfRule>
  </conditionalFormatting>
  <conditionalFormatting sqref="G51">
    <cfRule type="cellIs" dxfId="54" priority="58" operator="equal">
      <formula>"3 : moyen"</formula>
    </cfRule>
  </conditionalFormatting>
  <conditionalFormatting sqref="O4:O14 R4:R14 O16:O27 M4:M47 R16:R27 O29:O31 R29:R33 O33 O35:O38 R35:R38 R40:R47 O40:O47 O49 R49 M49 M51:M52 R51:R52 O51:O52">
    <cfRule type="cellIs" dxfId="53" priority="52" operator="equal">
      <formula>"Dégradation"</formula>
    </cfRule>
    <cfRule type="cellIs" dxfId="52" priority="53" operator="equal">
      <formula>"Stabilité"</formula>
    </cfRule>
    <cfRule type="cellIs" dxfId="51" priority="54" operator="equal">
      <formula>"Amélioration"</formula>
    </cfRule>
  </conditionalFormatting>
  <conditionalFormatting sqref="D1:D10 D13:D22 D25 D27 D31:D37 D40:D1048576">
    <cfRule type="cellIs" dxfId="50" priority="51" operator="equal">
      <formula>"oui"</formula>
    </cfRule>
  </conditionalFormatting>
  <conditionalFormatting sqref="F7:K7">
    <cfRule type="cellIs" dxfId="49" priority="46" operator="equal">
      <formula>"5 : très fort"</formula>
    </cfRule>
    <cfRule type="cellIs" dxfId="48" priority="47" operator="equal">
      <formula>"4 : fort"</formula>
    </cfRule>
    <cfRule type="cellIs" dxfId="47" priority="48" operator="equal">
      <formula>"3 : moyen"</formula>
    </cfRule>
    <cfRule type="cellIs" dxfId="46" priority="49" operator="equal">
      <formula>"2 : faible"</formula>
    </cfRule>
    <cfRule type="cellIs" dxfId="45" priority="50" operator="equal">
      <formula>"1 : très faible ou nulle"</formula>
    </cfRule>
  </conditionalFormatting>
  <conditionalFormatting sqref="D11">
    <cfRule type="cellIs" dxfId="44" priority="45" operator="equal">
      <formula>"oui"</formula>
    </cfRule>
  </conditionalFormatting>
  <conditionalFormatting sqref="D12">
    <cfRule type="cellIs" dxfId="43" priority="44" operator="equal">
      <formula>"oui"</formula>
    </cfRule>
  </conditionalFormatting>
  <conditionalFormatting sqref="O15 R15">
    <cfRule type="cellIs" dxfId="42" priority="41" operator="equal">
      <formula>"Dégradation"</formula>
    </cfRule>
    <cfRule type="cellIs" dxfId="41" priority="42" operator="equal">
      <formula>"Stabilité"</formula>
    </cfRule>
    <cfRule type="cellIs" dxfId="40" priority="43" operator="equal">
      <formula>"Amélioration"</formula>
    </cfRule>
  </conditionalFormatting>
  <conditionalFormatting sqref="F22:K24">
    <cfRule type="cellIs" dxfId="39" priority="36" operator="equal">
      <formula>"5 : très fort"</formula>
    </cfRule>
    <cfRule type="cellIs" dxfId="38" priority="37" operator="equal">
      <formula>"4 : fort"</formula>
    </cfRule>
    <cfRule type="cellIs" dxfId="37" priority="38" operator="equal">
      <formula>"3 : moyen"</formula>
    </cfRule>
    <cfRule type="cellIs" dxfId="36" priority="39" operator="equal">
      <formula>"2 : faible"</formula>
    </cfRule>
    <cfRule type="cellIs" dxfId="35" priority="40" operator="equal">
      <formula>"1 : très faible ou nulle"</formula>
    </cfRule>
  </conditionalFormatting>
  <conditionalFormatting sqref="D23:D24">
    <cfRule type="cellIs" dxfId="34" priority="35" operator="equal">
      <formula>"oui"</formula>
    </cfRule>
  </conditionalFormatting>
  <conditionalFormatting sqref="F25:K25">
    <cfRule type="cellIs" dxfId="33" priority="30" operator="equal">
      <formula>"5 : très fort"</formula>
    </cfRule>
    <cfRule type="cellIs" dxfId="32" priority="31" operator="equal">
      <formula>"4 : fort"</formula>
    </cfRule>
    <cfRule type="cellIs" dxfId="31" priority="32" operator="equal">
      <formula>"3 : moyen"</formula>
    </cfRule>
    <cfRule type="cellIs" dxfId="30" priority="33" operator="equal">
      <formula>"2 : faible"</formula>
    </cfRule>
    <cfRule type="cellIs" dxfId="29" priority="34" operator="equal">
      <formula>"1 : très faible ou nulle"</formula>
    </cfRule>
  </conditionalFormatting>
  <conditionalFormatting sqref="D26">
    <cfRule type="cellIs" dxfId="28" priority="29" operator="equal">
      <formula>"oui"</formula>
    </cfRule>
  </conditionalFormatting>
  <conditionalFormatting sqref="D28:D30">
    <cfRule type="cellIs" dxfId="27" priority="28" operator="equal">
      <formula>"oui"</formula>
    </cfRule>
  </conditionalFormatting>
  <conditionalFormatting sqref="O28">
    <cfRule type="cellIs" dxfId="26" priority="25" operator="equal">
      <formula>"Dégradation"</formula>
    </cfRule>
    <cfRule type="cellIs" dxfId="25" priority="26" operator="equal">
      <formula>"Stabilité"</formula>
    </cfRule>
    <cfRule type="cellIs" dxfId="24" priority="27" operator="equal">
      <formula>"Amélioration"</formula>
    </cfRule>
  </conditionalFormatting>
  <conditionalFormatting sqref="R28">
    <cfRule type="cellIs" dxfId="23" priority="22" operator="equal">
      <formula>"Dégradation"</formula>
    </cfRule>
    <cfRule type="cellIs" dxfId="22" priority="23" operator="equal">
      <formula>"Stabilité"</formula>
    </cfRule>
    <cfRule type="cellIs" dxfId="21" priority="24" operator="equal">
      <formula>"Amélioration"</formula>
    </cfRule>
  </conditionalFormatting>
  <conditionalFormatting sqref="O32">
    <cfRule type="cellIs" dxfId="20" priority="19" operator="equal">
      <formula>"Dégradation"</formula>
    </cfRule>
    <cfRule type="cellIs" dxfId="19" priority="20" operator="equal">
      <formula>"Stabilité"</formula>
    </cfRule>
    <cfRule type="cellIs" dxfId="18" priority="21" operator="equal">
      <formula>"Amélioration"</formula>
    </cfRule>
  </conditionalFormatting>
  <conditionalFormatting sqref="O34 R34">
    <cfRule type="cellIs" dxfId="17" priority="16" operator="equal">
      <formula>"Dégradation"</formula>
    </cfRule>
    <cfRule type="cellIs" dxfId="16" priority="17" operator="equal">
      <formula>"Stabilité"</formula>
    </cfRule>
    <cfRule type="cellIs" dxfId="15" priority="18" operator="equal">
      <formula>"Amélioration"</formula>
    </cfRule>
  </conditionalFormatting>
  <conditionalFormatting sqref="D38:D39">
    <cfRule type="cellIs" dxfId="14" priority="15" operator="equal">
      <formula>"oui"</formula>
    </cfRule>
  </conditionalFormatting>
  <conditionalFormatting sqref="O39 R39">
    <cfRule type="cellIs" dxfId="13" priority="12" operator="equal">
      <formula>"Dégradation"</formula>
    </cfRule>
    <cfRule type="cellIs" dxfId="12" priority="13" operator="equal">
      <formula>"Stabilité"</formula>
    </cfRule>
    <cfRule type="cellIs" dxfId="11" priority="14" operator="equal">
      <formula>"Amélioration"</formula>
    </cfRule>
  </conditionalFormatting>
  <conditionalFormatting sqref="O48 R48 M48">
    <cfRule type="cellIs" dxfId="10" priority="9" operator="equal">
      <formula>"Dégradation"</formula>
    </cfRule>
    <cfRule type="cellIs" dxfId="9" priority="10" operator="equal">
      <formula>"Stabilité"</formula>
    </cfRule>
    <cfRule type="cellIs" dxfId="8" priority="11" operator="equal">
      <formula>"Amélioration"</formula>
    </cfRule>
  </conditionalFormatting>
  <conditionalFormatting sqref="O50 R50 M50">
    <cfRule type="cellIs" dxfId="7" priority="6" operator="equal">
      <formula>"Dégradation"</formula>
    </cfRule>
    <cfRule type="cellIs" dxfId="6" priority="7" operator="equal">
      <formula>"Stabilité"</formula>
    </cfRule>
    <cfRule type="cellIs" dxfId="5" priority="8" operator="equal">
      <formula>"Amélioration"</formula>
    </cfRule>
  </conditionalFormatting>
  <conditionalFormatting sqref="F42:K42">
    <cfRule type="cellIs" dxfId="4" priority="1" operator="equal">
      <formula>"5 : très fort"</formula>
    </cfRule>
    <cfRule type="cellIs" dxfId="3" priority="2" operator="equal">
      <formula>"4 : fort"</formula>
    </cfRule>
    <cfRule type="cellIs" dxfId="2" priority="3" operator="equal">
      <formula>"3 : moyen"</formula>
    </cfRule>
    <cfRule type="cellIs" dxfId="1" priority="4" operator="equal">
      <formula>"2 : faible"</formula>
    </cfRule>
    <cfRule type="cellIs" dxfId="0" priority="5" operator="equal">
      <formula>"1 : très faible ou nulle"</formula>
    </cfRule>
  </conditionalFormatting>
  <dataValidations count="3">
    <dataValidation type="list" allowBlank="1" showInputMessage="1" showErrorMessage="1" sqref="D4">
      <formula1>"oui,non"</formula1>
    </dataValidation>
    <dataValidation type="list" allowBlank="1" showInputMessage="1" showErrorMessage="1" sqref="M4:M52 R4:R52 O4:O52">
      <formula1>"Amélioration,Stabilité,Dégradation"</formula1>
    </dataValidation>
    <dataValidation type="list" allowBlank="1" showInputMessage="1" showErrorMessage="1" sqref="F4:K52">
      <formula1>"1 : très faible ou nulle,2 : faible,3 : moyen,4 : fort,5 : très fort"</formula1>
    </dataValidation>
  </dataValidations>
  <printOptions horizontalCentered="1" verticalCentered="1"/>
  <pageMargins left="0.70866141732283472" right="0.70866141732283472" top="0.74803149606299213" bottom="0.74803149606299213" header="0.31496062992125984" footer="0.31496062992125984"/>
  <pageSetup paperSize="8" scale="78" orientation="landscape" r:id="rId1"/>
  <headerFooter>
    <oddHeader>&amp;C&amp;"-,Gras"&amp;18RECEMA 2019
Programmation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3</vt:i4>
      </vt:variant>
    </vt:vector>
  </HeadingPairs>
  <TitlesOfParts>
    <vt:vector size="10" baseType="lpstr">
      <vt:lpstr>Lisez-moi</vt:lpstr>
      <vt:lpstr>2021_Bilan-tech-SQE</vt:lpstr>
      <vt:lpstr>Pest-2021</vt:lpstr>
      <vt:lpstr>Bact-2021</vt:lpstr>
      <vt:lpstr>2020_Bilan-tech-SQE</vt:lpstr>
      <vt:lpstr>2019_Bilan-tech-SQE</vt:lpstr>
      <vt:lpstr>Feuil1</vt:lpstr>
      <vt:lpstr>'2019_Bilan-tech-SQE'!Zone_d_impression</vt:lpstr>
      <vt:lpstr>'2020_Bilan-tech-SQE'!Zone_d_impression</vt:lpstr>
      <vt:lpstr>'2021_Bilan-tech-SQE'!Zone_d_impression</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Denis ROUSSET</dc:creator>
  <cp:lastModifiedBy>Denis ROUSSET</cp:lastModifiedBy>
  <dcterms:created xsi:type="dcterms:W3CDTF">2020-04-23T05:46:09Z</dcterms:created>
  <dcterms:modified xsi:type="dcterms:W3CDTF">2022-05-09T08:30:14Z</dcterms:modified>
</cp:coreProperties>
</file>