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RECEMA\1-RECEMA-Charente\2019-2022\RECEMA-2020\03_BILAN-RECEMA-2020\"/>
    </mc:Choice>
  </mc:AlternateContent>
  <bookViews>
    <workbookView xWindow="0" yWindow="0" windowWidth="23040" windowHeight="8040"/>
  </bookViews>
  <sheets>
    <sheet name="Lisez-moi" sheetId="8" r:id="rId1"/>
    <sheet name="2020_Bilan-tech-SQE" sheetId="2" r:id="rId2"/>
    <sheet name="Pest-2020" sheetId="6" r:id="rId3"/>
    <sheet name="Bact-2020" sheetId="7" r:id="rId4"/>
    <sheet name="Feuil1" sheetId="3" state="hidden" r:id="rId5"/>
  </sheets>
  <externalReferences>
    <externalReference r:id="rId6"/>
    <externalReference r:id="rId7"/>
    <externalReference r:id="rId8"/>
    <externalReference r:id="rId9"/>
    <externalReference r:id="rId10"/>
  </externalReferences>
  <definedNames>
    <definedName name="_xlnm._FilterDatabase" localSheetId="1" hidden="1">'2020_Bilan-tech-SQE'!$A$1:$X$56</definedName>
    <definedName name="_xlnm._FilterDatabase" localSheetId="3" hidden="1">'Bact-2020'!$A$2:$H$296</definedName>
    <definedName name="_xlnm._FilterDatabase" localSheetId="2" hidden="1">'Pest-2020'!$A$2:$AH$94</definedName>
    <definedName name="blancvs.incert">'[1]list_déroul(masqué) '!$AE$3:$AE$4</definedName>
    <definedName name="corrblanc">'[1]list_déroul(masqué) '!$AD$3:$AD$5</definedName>
    <definedName name="corrrdt">'[1]list_déroul(masqué) '!$V$3:$V$4</definedName>
    <definedName name="détmth">'[1]list_déroul(masqué) '!$I$4:$I$27</definedName>
    <definedName name="fréqblanc" localSheetId="1">#REF!</definedName>
    <definedName name="fréqblanc">#REF!</definedName>
    <definedName name="fréqperfLQ" localSheetId="1">#REF!</definedName>
    <definedName name="fréqperfLQ">#REF!</definedName>
    <definedName name="freqrdt" localSheetId="1">#REF!</definedName>
    <definedName name="freqrdt">#REF!</definedName>
    <definedName name="liste2">[2]Feuil3!$D$2:$D$12</definedName>
    <definedName name="LST_COFRAC">[3]Reference!$A$2:$A$3</definedName>
    <definedName name="LST_DETECTEURS">[3]Reference!$Q$2:$Q$18</definedName>
    <definedName name="LST_FAMILLES_BIOT">'[4]Familles (Biote)'!$A$2:$A$201</definedName>
    <definedName name="LST_FAMILLES_SED" localSheetId="1">#REF!</definedName>
    <definedName name="LST_FAMILLES_SED">#REF!</definedName>
    <definedName name="LST_MATRICE">[3]Reference!$O$2:$O$4</definedName>
    <definedName name="matriceLQ">'[1]list_déroul(masqué) '!$M$3:$M$7</definedName>
    <definedName name="mthincert">'[1]list_déroul(masqué) '!$AF$3:$AF$6</definedName>
    <definedName name="mthincertLQ" localSheetId="1">#REF!</definedName>
    <definedName name="mthincertLQ">#REF!</definedName>
    <definedName name="mthLQ" localSheetId="1">#REF!</definedName>
    <definedName name="mthLQ">#REF!</definedName>
    <definedName name="mthrdt">'[1]list_déroul(masqué) '!$S$3:$S$10</definedName>
    <definedName name="perfLQ" localSheetId="1">#REF!</definedName>
    <definedName name="perfLQ">#REF!</definedName>
    <definedName name="perfrdt" localSheetId="1">#REF!</definedName>
    <definedName name="perfrdt">#REF!</definedName>
    <definedName name="prépmth">'[1]list_déroul(masqué) '!$G$4:$G$15</definedName>
    <definedName name="rdtvs.incert">'[1]list_déroul(masqué) '!$X$3:$X$4</definedName>
    <definedName name="sdfds" localSheetId="1">#REF!</definedName>
    <definedName name="sdfds">#REF!</definedName>
    <definedName name="sépamth">'[1]list_déroul(masqué) '!$H$3:$H$12</definedName>
    <definedName name="sirdtnc" localSheetId="1">#REF!</definedName>
    <definedName name="sirdtnc">#REF!</definedName>
    <definedName name="typeblanc" localSheetId="1">#REF!</definedName>
    <definedName name="typeblanc">#REF!</definedName>
    <definedName name="typemth">'[1]list_déroul(masqué) '!$F$3:$F$5</definedName>
    <definedName name="unitéblanc">'[1]list_déroul(masqué) '!$AB$3:$AB$5</definedName>
    <definedName name="unitélq">'[1]list_déroul(masqué) '!$K$3:$K$5</definedName>
    <definedName name="vaagré" localSheetId="1">#REF!</definedName>
    <definedName name="vaagré">#REF!</definedName>
    <definedName name="valaccréd">'[1]list_déroul(masqué) '!$E$3:$E$6</definedName>
    <definedName name="valagré" localSheetId="1">#REF!</definedName>
    <definedName name="valagré">#REF!</definedName>
    <definedName name="x">[5]Reference!$Q$2:$Q$18</definedName>
    <definedName name="_xlnm.Print_Area" localSheetId="1">'2020_Bilan-tech-SQE'!$B$1:$C$56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6" l="1"/>
  <c r="H50" i="6"/>
  <c r="I50" i="6"/>
  <c r="J50" i="6"/>
  <c r="K50" i="6"/>
  <c r="L50" i="6"/>
  <c r="M50" i="6"/>
  <c r="N50" i="6"/>
  <c r="O50" i="6"/>
  <c r="P50" i="6"/>
  <c r="Q50" i="6"/>
  <c r="R50" i="6"/>
  <c r="S50" i="6"/>
  <c r="T50" i="6"/>
  <c r="U50" i="6"/>
  <c r="V50" i="6"/>
  <c r="W50" i="6"/>
  <c r="X50" i="6"/>
  <c r="Y50" i="6"/>
  <c r="Z50" i="6"/>
  <c r="AA50" i="6"/>
  <c r="AB50" i="6"/>
  <c r="AC50" i="6"/>
  <c r="AD50" i="6"/>
  <c r="AE50" i="6"/>
  <c r="AF50" i="6"/>
  <c r="AG50" i="6"/>
  <c r="AH50" i="6"/>
  <c r="G51" i="6"/>
  <c r="H51" i="6"/>
  <c r="I51" i="6"/>
  <c r="J51" i="6"/>
  <c r="K51" i="6"/>
  <c r="L51" i="6"/>
  <c r="M51" i="6"/>
  <c r="N51" i="6"/>
  <c r="O51" i="6"/>
  <c r="P51" i="6"/>
  <c r="Q51" i="6"/>
  <c r="R51" i="6"/>
  <c r="S51" i="6"/>
  <c r="T51" i="6"/>
  <c r="U51" i="6"/>
  <c r="V51" i="6"/>
  <c r="W51" i="6"/>
  <c r="X51" i="6"/>
  <c r="Y51" i="6"/>
  <c r="Z51" i="6"/>
  <c r="AA51" i="6"/>
  <c r="AB51" i="6"/>
  <c r="AC51" i="6"/>
  <c r="AD51" i="6"/>
  <c r="AE51" i="6"/>
  <c r="AF51" i="6"/>
  <c r="AG51" i="6"/>
  <c r="AH51" i="6"/>
  <c r="G52" i="6"/>
  <c r="H52" i="6"/>
  <c r="I52" i="6"/>
  <c r="J52" i="6"/>
  <c r="K52" i="6"/>
  <c r="L52" i="6"/>
  <c r="M52" i="6"/>
  <c r="N52" i="6"/>
  <c r="O52" i="6"/>
  <c r="P52" i="6"/>
  <c r="Q52" i="6"/>
  <c r="R52" i="6"/>
  <c r="S52" i="6"/>
  <c r="T52" i="6"/>
  <c r="U52" i="6"/>
  <c r="V52" i="6"/>
  <c r="W52" i="6"/>
  <c r="X52" i="6"/>
  <c r="Y52" i="6"/>
  <c r="Z52" i="6"/>
  <c r="AA52" i="6"/>
  <c r="AB52" i="6"/>
  <c r="AC52" i="6"/>
  <c r="AD52" i="6"/>
  <c r="AE52" i="6"/>
  <c r="AF52" i="6"/>
  <c r="AG52" i="6"/>
  <c r="AH52" i="6"/>
  <c r="F50" i="6"/>
  <c r="F51" i="6"/>
  <c r="F52" i="6"/>
  <c r="A50" i="6"/>
  <c r="A51" i="6" s="1"/>
  <c r="A52" i="6" s="1"/>
  <c r="H118" i="7"/>
  <c r="G118" i="7"/>
  <c r="F118" i="7"/>
  <c r="A118" i="7"/>
  <c r="E50" i="6" l="1"/>
  <c r="E52" i="6"/>
  <c r="E51" i="6"/>
  <c r="G296" i="7" l="1"/>
  <c r="A296" i="7"/>
  <c r="H288" i="7"/>
  <c r="G288" i="7"/>
  <c r="F288" i="7"/>
  <c r="A288" i="7"/>
  <c r="H279" i="7"/>
  <c r="F279" i="7"/>
  <c r="G279" i="7"/>
  <c r="A279" i="7"/>
  <c r="H270" i="7"/>
  <c r="G270" i="7"/>
  <c r="F270" i="7"/>
  <c r="A270" i="7"/>
  <c r="H263" i="7"/>
  <c r="G263" i="7"/>
  <c r="F263" i="7"/>
  <c r="A263" i="7"/>
  <c r="H256" i="7"/>
  <c r="G256" i="7"/>
  <c r="F256" i="7"/>
  <c r="A256" i="7"/>
  <c r="H249" i="7"/>
  <c r="G249" i="7"/>
  <c r="F249" i="7"/>
  <c r="A249" i="7"/>
  <c r="H242" i="7"/>
  <c r="G242" i="7"/>
  <c r="F242" i="7"/>
  <c r="A242" i="7"/>
  <c r="H235" i="7"/>
  <c r="G235" i="7"/>
  <c r="F235" i="7"/>
  <c r="A235" i="7"/>
  <c r="H228" i="7"/>
  <c r="G228" i="7"/>
  <c r="F228" i="7"/>
  <c r="A228" i="7"/>
  <c r="H221" i="7"/>
  <c r="G221" i="7"/>
  <c r="F221" i="7"/>
  <c r="A221" i="7"/>
  <c r="H214" i="7"/>
  <c r="F214" i="7"/>
  <c r="A214" i="7"/>
  <c r="H208" i="7"/>
  <c r="G208" i="7"/>
  <c r="G214" i="7" s="1"/>
  <c r="F208" i="7"/>
  <c r="A208" i="7"/>
  <c r="H201" i="7"/>
  <c r="F201" i="7"/>
  <c r="A201" i="7"/>
  <c r="H195" i="7"/>
  <c r="G195" i="7"/>
  <c r="G201" i="7" s="1"/>
  <c r="F195" i="7"/>
  <c r="A195" i="7"/>
  <c r="H188" i="7"/>
  <c r="G188" i="7"/>
  <c r="F188" i="7"/>
  <c r="A188" i="7"/>
  <c r="H181" i="7"/>
  <c r="G181" i="7"/>
  <c r="F181" i="7"/>
  <c r="A181" i="7"/>
  <c r="H174" i="7"/>
  <c r="G174" i="7"/>
  <c r="F174" i="7"/>
  <c r="A174" i="7"/>
  <c r="H167" i="7"/>
  <c r="G167" i="7"/>
  <c r="F167" i="7"/>
  <c r="A167" i="7"/>
  <c r="H160" i="7"/>
  <c r="G160" i="7"/>
  <c r="F160" i="7"/>
  <c r="A160" i="7"/>
  <c r="H153" i="7"/>
  <c r="G153" i="7"/>
  <c r="F153" i="7"/>
  <c r="A153" i="7"/>
  <c r="H146" i="7"/>
  <c r="G146" i="7"/>
  <c r="F146" i="7"/>
  <c r="A146" i="7"/>
  <c r="H139" i="7"/>
  <c r="G139" i="7"/>
  <c r="F139" i="7"/>
  <c r="A139" i="7"/>
  <c r="H132" i="7"/>
  <c r="G132" i="7"/>
  <c r="F132" i="7"/>
  <c r="A132" i="7"/>
  <c r="H125" i="7"/>
  <c r="G125" i="7"/>
  <c r="F125" i="7"/>
  <c r="A125" i="7"/>
  <c r="H111" i="7"/>
  <c r="G111" i="7"/>
  <c r="F111" i="7"/>
  <c r="A111" i="7"/>
  <c r="H104" i="7"/>
  <c r="F104" i="7"/>
  <c r="G104" i="7"/>
  <c r="A104" i="7"/>
  <c r="H97" i="7"/>
  <c r="F97" i="7"/>
  <c r="A97" i="7"/>
  <c r="H91" i="7"/>
  <c r="F91" i="7"/>
  <c r="G91" i="7"/>
  <c r="G97" i="7" s="1"/>
  <c r="A91" i="7"/>
  <c r="H84" i="7"/>
  <c r="F84" i="7"/>
  <c r="A84" i="7"/>
  <c r="H79" i="7"/>
  <c r="F79" i="7"/>
  <c r="A79" i="7"/>
  <c r="H73" i="7"/>
  <c r="F73" i="7"/>
  <c r="A73" i="7"/>
  <c r="H67" i="7"/>
  <c r="F67" i="7"/>
  <c r="A67" i="7"/>
  <c r="H61" i="7"/>
  <c r="F61" i="7"/>
  <c r="A61" i="7"/>
  <c r="H57" i="7"/>
  <c r="G57" i="7"/>
  <c r="G61" i="7" s="1"/>
  <c r="G67" i="7" s="1"/>
  <c r="G73" i="7" s="1"/>
  <c r="G79" i="7" s="1"/>
  <c r="G84" i="7" s="1"/>
  <c r="F57" i="7"/>
  <c r="A57" i="7"/>
  <c r="H50" i="7"/>
  <c r="G50" i="7"/>
  <c r="F50" i="7"/>
  <c r="A50" i="7"/>
  <c r="H43" i="7"/>
  <c r="G43" i="7"/>
  <c r="F43" i="7"/>
  <c r="A43" i="7"/>
  <c r="F36" i="7"/>
  <c r="H36" i="7"/>
  <c r="G36" i="7"/>
  <c r="A36" i="7"/>
  <c r="H29" i="7"/>
  <c r="G29" i="7"/>
  <c r="F29" i="7"/>
  <c r="A29" i="7"/>
  <c r="H22" i="7"/>
  <c r="G22" i="7"/>
  <c r="F22" i="7"/>
  <c r="A22" i="7"/>
  <c r="H15" i="7"/>
  <c r="A15" i="7"/>
  <c r="G9" i="7"/>
  <c r="G15" i="7" s="1"/>
  <c r="H9" i="7"/>
  <c r="F9" i="7"/>
  <c r="F15" i="7" s="1"/>
  <c r="A9" i="7"/>
  <c r="A92" i="6"/>
  <c r="A93" i="6" s="1"/>
  <c r="A94" i="6" s="1"/>
  <c r="A85" i="6"/>
  <c r="A86" i="6" s="1"/>
  <c r="A87" i="6" s="1"/>
  <c r="A78" i="6"/>
  <c r="A79" i="6" s="1"/>
  <c r="A80" i="6" s="1"/>
  <c r="A71" i="6"/>
  <c r="A72" i="6" s="1"/>
  <c r="A73" i="6" s="1"/>
  <c r="A64" i="6"/>
  <c r="A65" i="6" s="1"/>
  <c r="A66" i="6" s="1"/>
  <c r="A57" i="6"/>
  <c r="A58" i="6" s="1"/>
  <c r="A59" i="6" s="1"/>
  <c r="A43" i="6"/>
  <c r="A44" i="6" s="1"/>
  <c r="A45" i="6" s="1"/>
  <c r="A39" i="6"/>
  <c r="A40" i="6" s="1"/>
  <c r="A41" i="6" s="1"/>
  <c r="A32" i="6"/>
  <c r="A33" i="6" s="1"/>
  <c r="A34" i="6" s="1"/>
  <c r="A23" i="6"/>
  <c r="A24" i="6" s="1"/>
  <c r="A25" i="6" s="1"/>
  <c r="A14" i="6"/>
  <c r="A15" i="6" s="1"/>
  <c r="A16" i="6" s="1"/>
  <c r="AF94" i="6"/>
  <c r="AE94" i="6"/>
  <c r="AC94" i="6"/>
  <c r="AB94" i="6"/>
  <c r="Z94" i="6"/>
  <c r="Y94" i="6"/>
  <c r="X94" i="6"/>
  <c r="W94" i="6"/>
  <c r="V94" i="6"/>
  <c r="U94" i="6"/>
  <c r="T94" i="6"/>
  <c r="S94" i="6"/>
  <c r="Q94" i="6"/>
  <c r="P94" i="6"/>
  <c r="O94" i="6"/>
  <c r="N94" i="6"/>
  <c r="L94" i="6"/>
  <c r="K94" i="6"/>
  <c r="I94" i="6"/>
  <c r="H94" i="6"/>
  <c r="G94" i="6"/>
  <c r="F94" i="6"/>
  <c r="AF93" i="6"/>
  <c r="AE93" i="6"/>
  <c r="AC93" i="6"/>
  <c r="AB93" i="6"/>
  <c r="Z93" i="6"/>
  <c r="Y93" i="6"/>
  <c r="X93" i="6"/>
  <c r="W93" i="6"/>
  <c r="V93" i="6"/>
  <c r="U93" i="6"/>
  <c r="T93" i="6"/>
  <c r="S93" i="6"/>
  <c r="Q93" i="6"/>
  <c r="P93" i="6"/>
  <c r="O93" i="6"/>
  <c r="N93" i="6"/>
  <c r="L93" i="6"/>
  <c r="K93" i="6"/>
  <c r="I93" i="6"/>
  <c r="H93" i="6"/>
  <c r="G93" i="6"/>
  <c r="F93" i="6"/>
  <c r="AF92" i="6"/>
  <c r="AE92" i="6"/>
  <c r="AC92" i="6"/>
  <c r="AB92" i="6"/>
  <c r="Z92" i="6"/>
  <c r="Y92" i="6"/>
  <c r="X92" i="6"/>
  <c r="W92" i="6"/>
  <c r="V92" i="6"/>
  <c r="U92" i="6"/>
  <c r="T92" i="6"/>
  <c r="S92" i="6"/>
  <c r="Q92" i="6"/>
  <c r="P92" i="6"/>
  <c r="O92" i="6"/>
  <c r="N92" i="6"/>
  <c r="L92" i="6"/>
  <c r="K92" i="6"/>
  <c r="I92" i="6"/>
  <c r="H92" i="6"/>
  <c r="G92" i="6"/>
  <c r="F92" i="6"/>
  <c r="AF87" i="6"/>
  <c r="AE87" i="6"/>
  <c r="AC87" i="6"/>
  <c r="AB87" i="6"/>
  <c r="Z87" i="6"/>
  <c r="Y87" i="6"/>
  <c r="X87" i="6"/>
  <c r="W87" i="6"/>
  <c r="V87" i="6"/>
  <c r="U87" i="6"/>
  <c r="T87" i="6"/>
  <c r="S87" i="6"/>
  <c r="Q87" i="6"/>
  <c r="P87" i="6"/>
  <c r="O87" i="6"/>
  <c r="N87" i="6"/>
  <c r="L87" i="6"/>
  <c r="K87" i="6"/>
  <c r="I87" i="6"/>
  <c r="H87" i="6"/>
  <c r="G87" i="6"/>
  <c r="F87" i="6"/>
  <c r="AF86" i="6"/>
  <c r="AE86" i="6"/>
  <c r="AC86" i="6"/>
  <c r="AB86" i="6"/>
  <c r="Z86" i="6"/>
  <c r="Y86" i="6"/>
  <c r="X86" i="6"/>
  <c r="W86" i="6"/>
  <c r="V86" i="6"/>
  <c r="U86" i="6"/>
  <c r="T86" i="6"/>
  <c r="S86" i="6"/>
  <c r="Q86" i="6"/>
  <c r="P86" i="6"/>
  <c r="O86" i="6"/>
  <c r="N86" i="6"/>
  <c r="L86" i="6"/>
  <c r="K86" i="6"/>
  <c r="I86" i="6"/>
  <c r="H86" i="6"/>
  <c r="G86" i="6"/>
  <c r="F86" i="6"/>
  <c r="AF85" i="6"/>
  <c r="AE85" i="6"/>
  <c r="AC85" i="6"/>
  <c r="AB85" i="6"/>
  <c r="Z85" i="6"/>
  <c r="Y85" i="6"/>
  <c r="X85" i="6"/>
  <c r="W85" i="6"/>
  <c r="V85" i="6"/>
  <c r="U85" i="6"/>
  <c r="T85" i="6"/>
  <c r="S85" i="6"/>
  <c r="Q85" i="6"/>
  <c r="P85" i="6"/>
  <c r="O85" i="6"/>
  <c r="N85" i="6"/>
  <c r="L85" i="6"/>
  <c r="K85" i="6"/>
  <c r="I85" i="6"/>
  <c r="H85" i="6"/>
  <c r="G85" i="6"/>
  <c r="F85" i="6"/>
  <c r="AF80" i="6"/>
  <c r="AE80" i="6"/>
  <c r="AC80" i="6"/>
  <c r="AB80" i="6"/>
  <c r="Z80" i="6"/>
  <c r="Y80" i="6"/>
  <c r="X80" i="6"/>
  <c r="W80" i="6"/>
  <c r="V80" i="6"/>
  <c r="U80" i="6"/>
  <c r="T80" i="6"/>
  <c r="S80" i="6"/>
  <c r="Q80" i="6"/>
  <c r="P80" i="6"/>
  <c r="O80" i="6"/>
  <c r="N80" i="6"/>
  <c r="L80" i="6"/>
  <c r="K80" i="6"/>
  <c r="I80" i="6"/>
  <c r="H80" i="6"/>
  <c r="G80" i="6"/>
  <c r="F80" i="6"/>
  <c r="AF79" i="6"/>
  <c r="AE79" i="6"/>
  <c r="AC79" i="6"/>
  <c r="AB79" i="6"/>
  <c r="Z79" i="6"/>
  <c r="Y79" i="6"/>
  <c r="X79" i="6"/>
  <c r="W79" i="6"/>
  <c r="V79" i="6"/>
  <c r="U79" i="6"/>
  <c r="T79" i="6"/>
  <c r="S79" i="6"/>
  <c r="Q79" i="6"/>
  <c r="P79" i="6"/>
  <c r="O79" i="6"/>
  <c r="N79" i="6"/>
  <c r="L79" i="6"/>
  <c r="K79" i="6"/>
  <c r="I79" i="6"/>
  <c r="H79" i="6"/>
  <c r="G79" i="6"/>
  <c r="F79" i="6"/>
  <c r="AF78" i="6"/>
  <c r="AE78" i="6"/>
  <c r="AC78" i="6"/>
  <c r="AB78" i="6"/>
  <c r="Z78" i="6"/>
  <c r="Y78" i="6"/>
  <c r="X78" i="6"/>
  <c r="W78" i="6"/>
  <c r="V78" i="6"/>
  <c r="U78" i="6"/>
  <c r="T78" i="6"/>
  <c r="S78" i="6"/>
  <c r="Q78" i="6"/>
  <c r="P78" i="6"/>
  <c r="O78" i="6"/>
  <c r="N78" i="6"/>
  <c r="L78" i="6"/>
  <c r="K78" i="6"/>
  <c r="I78" i="6"/>
  <c r="H78" i="6"/>
  <c r="G78" i="6"/>
  <c r="F78" i="6"/>
  <c r="AF73" i="6"/>
  <c r="AE73" i="6"/>
  <c r="AC73" i="6"/>
  <c r="AB73" i="6"/>
  <c r="Z73" i="6"/>
  <c r="Y73" i="6"/>
  <c r="X73" i="6"/>
  <c r="W73" i="6"/>
  <c r="V73" i="6"/>
  <c r="U73" i="6"/>
  <c r="T73" i="6"/>
  <c r="S73" i="6"/>
  <c r="Q73" i="6"/>
  <c r="P73" i="6"/>
  <c r="O73" i="6"/>
  <c r="N73" i="6"/>
  <c r="L73" i="6"/>
  <c r="K73" i="6"/>
  <c r="I73" i="6"/>
  <c r="H73" i="6"/>
  <c r="G73" i="6"/>
  <c r="F73" i="6"/>
  <c r="AF72" i="6"/>
  <c r="AE72" i="6"/>
  <c r="AC72" i="6"/>
  <c r="AB72" i="6"/>
  <c r="Z72" i="6"/>
  <c r="Y72" i="6"/>
  <c r="X72" i="6"/>
  <c r="W72" i="6"/>
  <c r="V72" i="6"/>
  <c r="U72" i="6"/>
  <c r="T72" i="6"/>
  <c r="S72" i="6"/>
  <c r="Q72" i="6"/>
  <c r="P72" i="6"/>
  <c r="O72" i="6"/>
  <c r="N72" i="6"/>
  <c r="L72" i="6"/>
  <c r="K72" i="6"/>
  <c r="I72" i="6"/>
  <c r="H72" i="6"/>
  <c r="G72" i="6"/>
  <c r="F72" i="6"/>
  <c r="AF71" i="6"/>
  <c r="AE71" i="6"/>
  <c r="AC71" i="6"/>
  <c r="AB71" i="6"/>
  <c r="Z71" i="6"/>
  <c r="Y71" i="6"/>
  <c r="X71" i="6"/>
  <c r="W71" i="6"/>
  <c r="V71" i="6"/>
  <c r="U71" i="6"/>
  <c r="T71" i="6"/>
  <c r="S71" i="6"/>
  <c r="Q71" i="6"/>
  <c r="P71" i="6"/>
  <c r="O71" i="6"/>
  <c r="N71" i="6"/>
  <c r="L71" i="6"/>
  <c r="K71" i="6"/>
  <c r="I71" i="6"/>
  <c r="H71" i="6"/>
  <c r="G71" i="6"/>
  <c r="F71" i="6"/>
  <c r="AF66" i="6"/>
  <c r="AE66" i="6"/>
  <c r="AC66" i="6"/>
  <c r="AB66" i="6"/>
  <c r="Z66" i="6"/>
  <c r="Y66" i="6"/>
  <c r="X66" i="6"/>
  <c r="W66" i="6"/>
  <c r="V66" i="6"/>
  <c r="U66" i="6"/>
  <c r="T66" i="6"/>
  <c r="S66" i="6"/>
  <c r="Q66" i="6"/>
  <c r="P66" i="6"/>
  <c r="O66" i="6"/>
  <c r="N66" i="6"/>
  <c r="L66" i="6"/>
  <c r="K66" i="6"/>
  <c r="I66" i="6"/>
  <c r="H66" i="6"/>
  <c r="G66" i="6"/>
  <c r="F66" i="6"/>
  <c r="AF65" i="6"/>
  <c r="AE65" i="6"/>
  <c r="AC65" i="6"/>
  <c r="AB65" i="6"/>
  <c r="Z65" i="6"/>
  <c r="Y65" i="6"/>
  <c r="X65" i="6"/>
  <c r="W65" i="6"/>
  <c r="V65" i="6"/>
  <c r="U65" i="6"/>
  <c r="T65" i="6"/>
  <c r="S65" i="6"/>
  <c r="Q65" i="6"/>
  <c r="P65" i="6"/>
  <c r="O65" i="6"/>
  <c r="N65" i="6"/>
  <c r="L65" i="6"/>
  <c r="K65" i="6"/>
  <c r="I65" i="6"/>
  <c r="H65" i="6"/>
  <c r="G65" i="6"/>
  <c r="F65" i="6"/>
  <c r="AF64" i="6"/>
  <c r="AE64" i="6"/>
  <c r="AC64" i="6"/>
  <c r="AB64" i="6"/>
  <c r="Z64" i="6"/>
  <c r="Y64" i="6"/>
  <c r="X64" i="6"/>
  <c r="W64" i="6"/>
  <c r="V64" i="6"/>
  <c r="U64" i="6"/>
  <c r="T64" i="6"/>
  <c r="S64" i="6"/>
  <c r="Q64" i="6"/>
  <c r="P64" i="6"/>
  <c r="O64" i="6"/>
  <c r="N64" i="6"/>
  <c r="L64" i="6"/>
  <c r="K64" i="6"/>
  <c r="I64" i="6"/>
  <c r="H64" i="6"/>
  <c r="G64" i="6"/>
  <c r="F64" i="6"/>
  <c r="AF59" i="6"/>
  <c r="AE59" i="6"/>
  <c r="AC59" i="6"/>
  <c r="AB59" i="6"/>
  <c r="Z59" i="6"/>
  <c r="Y59" i="6"/>
  <c r="X59" i="6"/>
  <c r="W59" i="6"/>
  <c r="V59" i="6"/>
  <c r="U59" i="6"/>
  <c r="T59" i="6"/>
  <c r="S59" i="6"/>
  <c r="Q59" i="6"/>
  <c r="P59" i="6"/>
  <c r="O59" i="6"/>
  <c r="N59" i="6"/>
  <c r="L59" i="6"/>
  <c r="K59" i="6"/>
  <c r="I59" i="6"/>
  <c r="H59" i="6"/>
  <c r="G59" i="6"/>
  <c r="F59" i="6"/>
  <c r="AF58" i="6"/>
  <c r="AE58" i="6"/>
  <c r="AC58" i="6"/>
  <c r="AB58" i="6"/>
  <c r="Z58" i="6"/>
  <c r="Y58" i="6"/>
  <c r="X58" i="6"/>
  <c r="W58" i="6"/>
  <c r="V58" i="6"/>
  <c r="U58" i="6"/>
  <c r="T58" i="6"/>
  <c r="S58" i="6"/>
  <c r="Q58" i="6"/>
  <c r="P58" i="6"/>
  <c r="O58" i="6"/>
  <c r="N58" i="6"/>
  <c r="L58" i="6"/>
  <c r="K58" i="6"/>
  <c r="I58" i="6"/>
  <c r="H58" i="6"/>
  <c r="G58" i="6"/>
  <c r="F58" i="6"/>
  <c r="AF57" i="6"/>
  <c r="AE57" i="6"/>
  <c r="AC57" i="6"/>
  <c r="AB57" i="6"/>
  <c r="Z57" i="6"/>
  <c r="Y57" i="6"/>
  <c r="X57" i="6"/>
  <c r="W57" i="6"/>
  <c r="V57" i="6"/>
  <c r="U57" i="6"/>
  <c r="T57" i="6"/>
  <c r="S57" i="6"/>
  <c r="Q57" i="6"/>
  <c r="P57" i="6"/>
  <c r="O57" i="6"/>
  <c r="N57" i="6"/>
  <c r="L57" i="6"/>
  <c r="K57" i="6"/>
  <c r="I57" i="6"/>
  <c r="H57" i="6"/>
  <c r="G57" i="6"/>
  <c r="F57" i="6"/>
  <c r="G43" i="6"/>
  <c r="H43" i="6"/>
  <c r="I43" i="6"/>
  <c r="K43" i="6"/>
  <c r="L43" i="6"/>
  <c r="N43" i="6"/>
  <c r="O43" i="6"/>
  <c r="P43" i="6"/>
  <c r="Q43" i="6"/>
  <c r="S43" i="6"/>
  <c r="T43" i="6"/>
  <c r="U43" i="6"/>
  <c r="V43" i="6"/>
  <c r="W43" i="6"/>
  <c r="X43" i="6"/>
  <c r="Y43" i="6"/>
  <c r="Z43" i="6"/>
  <c r="AB43" i="6"/>
  <c r="AC43" i="6"/>
  <c r="AE43" i="6"/>
  <c r="AF43" i="6"/>
  <c r="G44" i="6"/>
  <c r="H44" i="6"/>
  <c r="I44" i="6"/>
  <c r="K44" i="6"/>
  <c r="L44" i="6"/>
  <c r="N44" i="6"/>
  <c r="O44" i="6"/>
  <c r="P44" i="6"/>
  <c r="Q44" i="6"/>
  <c r="S44" i="6"/>
  <c r="T44" i="6"/>
  <c r="U44" i="6"/>
  <c r="V44" i="6"/>
  <c r="W44" i="6"/>
  <c r="X44" i="6"/>
  <c r="Y44" i="6"/>
  <c r="Z44" i="6"/>
  <c r="AB44" i="6"/>
  <c r="AC44" i="6"/>
  <c r="AE44" i="6"/>
  <c r="AF44" i="6"/>
  <c r="G45" i="6"/>
  <c r="H45" i="6"/>
  <c r="I45" i="6"/>
  <c r="K45" i="6"/>
  <c r="L45" i="6"/>
  <c r="N45" i="6"/>
  <c r="O45" i="6"/>
  <c r="P45" i="6"/>
  <c r="Q45" i="6"/>
  <c r="S45" i="6"/>
  <c r="T45" i="6"/>
  <c r="U45" i="6"/>
  <c r="V45" i="6"/>
  <c r="W45" i="6"/>
  <c r="X45" i="6"/>
  <c r="Y45" i="6"/>
  <c r="Z45" i="6"/>
  <c r="AB45" i="6"/>
  <c r="AC45" i="6"/>
  <c r="AE45" i="6"/>
  <c r="AF45" i="6"/>
  <c r="F45" i="6"/>
  <c r="F44" i="6"/>
  <c r="F43" i="6"/>
  <c r="AF41" i="6"/>
  <c r="AE41" i="6"/>
  <c r="AC41" i="6"/>
  <c r="AB41" i="6"/>
  <c r="Z41" i="6"/>
  <c r="Y41" i="6"/>
  <c r="X41" i="6"/>
  <c r="W41" i="6"/>
  <c r="V41" i="6"/>
  <c r="U41" i="6"/>
  <c r="T41" i="6"/>
  <c r="S41" i="6"/>
  <c r="Q41" i="6"/>
  <c r="P41" i="6"/>
  <c r="O41" i="6"/>
  <c r="N41" i="6"/>
  <c r="L41" i="6"/>
  <c r="K41" i="6"/>
  <c r="I41" i="6"/>
  <c r="H41" i="6"/>
  <c r="G41" i="6"/>
  <c r="F41" i="6"/>
  <c r="AF40" i="6"/>
  <c r="AE40" i="6"/>
  <c r="AC40" i="6"/>
  <c r="AB40" i="6"/>
  <c r="Z40" i="6"/>
  <c r="Y40" i="6"/>
  <c r="X40" i="6"/>
  <c r="W40" i="6"/>
  <c r="V40" i="6"/>
  <c r="U40" i="6"/>
  <c r="T40" i="6"/>
  <c r="S40" i="6"/>
  <c r="Q40" i="6"/>
  <c r="P40" i="6"/>
  <c r="O40" i="6"/>
  <c r="N40" i="6"/>
  <c r="L40" i="6"/>
  <c r="K40" i="6"/>
  <c r="I40" i="6"/>
  <c r="H40" i="6"/>
  <c r="G40" i="6"/>
  <c r="F40" i="6"/>
  <c r="AF39" i="6"/>
  <c r="AE39" i="6"/>
  <c r="AC39" i="6"/>
  <c r="AB39" i="6"/>
  <c r="Z39" i="6"/>
  <c r="Y39" i="6"/>
  <c r="X39" i="6"/>
  <c r="W39" i="6"/>
  <c r="V39" i="6"/>
  <c r="U39" i="6"/>
  <c r="T39" i="6"/>
  <c r="S39" i="6"/>
  <c r="Q39" i="6"/>
  <c r="P39" i="6"/>
  <c r="O39" i="6"/>
  <c r="N39" i="6"/>
  <c r="L39" i="6"/>
  <c r="K39" i="6"/>
  <c r="I39" i="6"/>
  <c r="H39" i="6"/>
  <c r="G39" i="6"/>
  <c r="F39" i="6"/>
  <c r="AF34" i="6"/>
  <c r="AE34" i="6"/>
  <c r="AC34" i="6"/>
  <c r="AB34" i="6"/>
  <c r="Z34" i="6"/>
  <c r="Y34" i="6"/>
  <c r="X34" i="6"/>
  <c r="W34" i="6"/>
  <c r="V34" i="6"/>
  <c r="U34" i="6"/>
  <c r="T34" i="6"/>
  <c r="S34" i="6"/>
  <c r="Q34" i="6"/>
  <c r="P34" i="6"/>
  <c r="O34" i="6"/>
  <c r="N34" i="6"/>
  <c r="L34" i="6"/>
  <c r="K34" i="6"/>
  <c r="I34" i="6"/>
  <c r="H34" i="6"/>
  <c r="G34" i="6"/>
  <c r="F34" i="6"/>
  <c r="AF33" i="6"/>
  <c r="AE33" i="6"/>
  <c r="AC33" i="6"/>
  <c r="AB33" i="6"/>
  <c r="Z33" i="6"/>
  <c r="Y33" i="6"/>
  <c r="X33" i="6"/>
  <c r="W33" i="6"/>
  <c r="V33" i="6"/>
  <c r="U33" i="6"/>
  <c r="T33" i="6"/>
  <c r="S33" i="6"/>
  <c r="Q33" i="6"/>
  <c r="P33" i="6"/>
  <c r="O33" i="6"/>
  <c r="N33" i="6"/>
  <c r="L33" i="6"/>
  <c r="K33" i="6"/>
  <c r="I33" i="6"/>
  <c r="H33" i="6"/>
  <c r="G33" i="6"/>
  <c r="F33" i="6"/>
  <c r="AF32" i="6"/>
  <c r="AE32" i="6"/>
  <c r="AC32" i="6"/>
  <c r="AB32" i="6"/>
  <c r="Z32" i="6"/>
  <c r="Y32" i="6"/>
  <c r="X32" i="6"/>
  <c r="W32" i="6"/>
  <c r="V32" i="6"/>
  <c r="U32" i="6"/>
  <c r="T32" i="6"/>
  <c r="S32" i="6"/>
  <c r="Q32" i="6"/>
  <c r="P32" i="6"/>
  <c r="O32" i="6"/>
  <c r="N32" i="6"/>
  <c r="L32" i="6"/>
  <c r="K32" i="6"/>
  <c r="I32" i="6"/>
  <c r="H32" i="6"/>
  <c r="G32" i="6"/>
  <c r="F32" i="6"/>
  <c r="G23" i="6"/>
  <c r="H23" i="6"/>
  <c r="I23" i="6"/>
  <c r="K23" i="6"/>
  <c r="L23" i="6"/>
  <c r="N23" i="6"/>
  <c r="O23" i="6"/>
  <c r="P23" i="6"/>
  <c r="Q23" i="6"/>
  <c r="S23" i="6"/>
  <c r="T23" i="6"/>
  <c r="U23" i="6"/>
  <c r="V23" i="6"/>
  <c r="W23" i="6"/>
  <c r="X23" i="6"/>
  <c r="Y23" i="6"/>
  <c r="Z23" i="6"/>
  <c r="AB23" i="6"/>
  <c r="AC23" i="6"/>
  <c r="AE23" i="6"/>
  <c r="AF23" i="6"/>
  <c r="G24" i="6"/>
  <c r="H24" i="6"/>
  <c r="I24" i="6"/>
  <c r="K24" i="6"/>
  <c r="L24" i="6"/>
  <c r="N24" i="6"/>
  <c r="O24" i="6"/>
  <c r="P24" i="6"/>
  <c r="Q24" i="6"/>
  <c r="S24" i="6"/>
  <c r="T24" i="6"/>
  <c r="U24" i="6"/>
  <c r="V24" i="6"/>
  <c r="W24" i="6"/>
  <c r="X24" i="6"/>
  <c r="Y24" i="6"/>
  <c r="Z24" i="6"/>
  <c r="AB24" i="6"/>
  <c r="AC24" i="6"/>
  <c r="AE24" i="6"/>
  <c r="AF24" i="6"/>
  <c r="G25" i="6"/>
  <c r="H25" i="6"/>
  <c r="I25" i="6"/>
  <c r="K25" i="6"/>
  <c r="L25" i="6"/>
  <c r="N25" i="6"/>
  <c r="O25" i="6"/>
  <c r="P25" i="6"/>
  <c r="Q25" i="6"/>
  <c r="S25" i="6"/>
  <c r="T25" i="6"/>
  <c r="U25" i="6"/>
  <c r="V25" i="6"/>
  <c r="W25" i="6"/>
  <c r="X25" i="6"/>
  <c r="Y25" i="6"/>
  <c r="Z25" i="6"/>
  <c r="AB25" i="6"/>
  <c r="AC25" i="6"/>
  <c r="AE25" i="6"/>
  <c r="AF25" i="6"/>
  <c r="F25" i="6"/>
  <c r="F24" i="6"/>
  <c r="F23" i="6"/>
  <c r="AF16" i="6"/>
  <c r="AE16" i="6"/>
  <c r="AC16" i="6"/>
  <c r="AB16" i="6"/>
  <c r="Z16" i="6"/>
  <c r="Y16" i="6"/>
  <c r="X16" i="6"/>
  <c r="W16" i="6"/>
  <c r="V16" i="6"/>
  <c r="U16" i="6"/>
  <c r="T16" i="6"/>
  <c r="S16" i="6"/>
  <c r="Q16" i="6"/>
  <c r="P16" i="6"/>
  <c r="O16" i="6"/>
  <c r="N16" i="6"/>
  <c r="L16" i="6"/>
  <c r="K16" i="6"/>
  <c r="I16" i="6"/>
  <c r="H16" i="6"/>
  <c r="G16" i="6"/>
  <c r="F16" i="6"/>
  <c r="AF15" i="6"/>
  <c r="AE15" i="6"/>
  <c r="AC15" i="6"/>
  <c r="AB15" i="6"/>
  <c r="Z15" i="6"/>
  <c r="Y15" i="6"/>
  <c r="X15" i="6"/>
  <c r="W15" i="6"/>
  <c r="V15" i="6"/>
  <c r="U15" i="6"/>
  <c r="T15" i="6"/>
  <c r="S15" i="6"/>
  <c r="Q15" i="6"/>
  <c r="P15" i="6"/>
  <c r="O15" i="6"/>
  <c r="N15" i="6"/>
  <c r="L15" i="6"/>
  <c r="K15" i="6"/>
  <c r="I15" i="6"/>
  <c r="H15" i="6"/>
  <c r="G15" i="6"/>
  <c r="F15" i="6"/>
  <c r="AF14" i="6"/>
  <c r="AE14" i="6"/>
  <c r="AC14" i="6"/>
  <c r="AB14" i="6"/>
  <c r="Z14" i="6"/>
  <c r="Y14" i="6"/>
  <c r="X14" i="6"/>
  <c r="W14" i="6"/>
  <c r="V14" i="6"/>
  <c r="U14" i="6"/>
  <c r="T14" i="6"/>
  <c r="S14" i="6"/>
  <c r="Q14" i="6"/>
  <c r="P14" i="6"/>
  <c r="O14" i="6"/>
  <c r="N14" i="6"/>
  <c r="L14" i="6"/>
  <c r="K14" i="6"/>
  <c r="I14" i="6"/>
  <c r="H14" i="6"/>
  <c r="G14" i="6"/>
  <c r="F14" i="6"/>
  <c r="A7" i="6"/>
  <c r="A8" i="6" s="1"/>
  <c r="A9" i="6" s="1"/>
  <c r="G7" i="6"/>
  <c r="H7" i="6"/>
  <c r="I7" i="6"/>
  <c r="K7" i="6"/>
  <c r="L7" i="6"/>
  <c r="N7" i="6"/>
  <c r="O7" i="6"/>
  <c r="P7" i="6"/>
  <c r="Q7" i="6"/>
  <c r="S7" i="6"/>
  <c r="T7" i="6"/>
  <c r="U7" i="6"/>
  <c r="V7" i="6"/>
  <c r="W7" i="6"/>
  <c r="X7" i="6"/>
  <c r="Y7" i="6"/>
  <c r="Z7" i="6"/>
  <c r="AB7" i="6"/>
  <c r="AC7" i="6"/>
  <c r="AE7" i="6"/>
  <c r="AF7" i="6"/>
  <c r="G8" i="6"/>
  <c r="H8" i="6"/>
  <c r="I8" i="6"/>
  <c r="K8" i="6"/>
  <c r="L8" i="6"/>
  <c r="N8" i="6"/>
  <c r="O8" i="6"/>
  <c r="P8" i="6"/>
  <c r="Q8" i="6"/>
  <c r="S8" i="6"/>
  <c r="T8" i="6"/>
  <c r="U8" i="6"/>
  <c r="V8" i="6"/>
  <c r="W8" i="6"/>
  <c r="X8" i="6"/>
  <c r="Y8" i="6"/>
  <c r="Z8" i="6"/>
  <c r="AB8" i="6"/>
  <c r="AC8" i="6"/>
  <c r="AE8" i="6"/>
  <c r="AF8" i="6"/>
  <c r="G9" i="6"/>
  <c r="H9" i="6"/>
  <c r="I9" i="6"/>
  <c r="K9" i="6"/>
  <c r="L9" i="6"/>
  <c r="N9" i="6"/>
  <c r="O9" i="6"/>
  <c r="P9" i="6"/>
  <c r="Q9" i="6"/>
  <c r="S9" i="6"/>
  <c r="T9" i="6"/>
  <c r="U9" i="6"/>
  <c r="V9" i="6"/>
  <c r="W9" i="6"/>
  <c r="X9" i="6"/>
  <c r="Y9" i="6"/>
  <c r="Z9" i="6"/>
  <c r="AB9" i="6"/>
  <c r="AC9" i="6"/>
  <c r="AE9" i="6"/>
  <c r="AF9" i="6"/>
  <c r="F9" i="6"/>
  <c r="F8" i="6"/>
  <c r="F7" i="6"/>
  <c r="E86" i="6" l="1"/>
  <c r="E73" i="6"/>
  <c r="E80" i="6"/>
  <c r="E39" i="6"/>
  <c r="E57" i="6"/>
  <c r="E85" i="6"/>
  <c r="E71" i="6"/>
  <c r="E92" i="6"/>
  <c r="E34" i="6"/>
  <c r="E66" i="6"/>
  <c r="E72" i="6"/>
  <c r="E79" i="6"/>
  <c r="E65" i="6"/>
  <c r="E64" i="6"/>
  <c r="E94" i="6"/>
  <c r="E93" i="6"/>
  <c r="E45" i="6"/>
  <c r="E44" i="6"/>
  <c r="E43" i="6"/>
  <c r="E23" i="6"/>
  <c r="E59" i="6"/>
  <c r="E78" i="6"/>
  <c r="E58" i="6"/>
  <c r="E87" i="6"/>
  <c r="E9" i="6"/>
  <c r="E33" i="6"/>
  <c r="E41" i="6"/>
  <c r="E40" i="6"/>
  <c r="E8" i="6"/>
  <c r="E7" i="6"/>
  <c r="E14" i="6"/>
  <c r="E25" i="6"/>
  <c r="E32" i="6"/>
  <c r="E16" i="6"/>
  <c r="E15" i="6"/>
  <c r="E24" i="6"/>
</calcChain>
</file>

<file path=xl/sharedStrings.xml><?xml version="1.0" encoding="utf-8"?>
<sst xmlns="http://schemas.openxmlformats.org/spreadsheetml/2006/main" count="2087" uniqueCount="561">
  <si>
    <t>Station de suivi qualité de l'eau et des milieux aquatiques</t>
  </si>
  <si>
    <t>Caractéristiques générales</t>
  </si>
  <si>
    <t>Evaluation des pressions</t>
  </si>
  <si>
    <t>Physico-chimie</t>
  </si>
  <si>
    <t>Biologie</t>
  </si>
  <si>
    <t>Pesticides</t>
  </si>
  <si>
    <t>Etat général de la station</t>
  </si>
  <si>
    <t>Représen-tative de la masse d'eau</t>
  </si>
  <si>
    <t>Commentaire</t>
  </si>
  <si>
    <t>Agricole</t>
  </si>
  <si>
    <t>Domestique</t>
  </si>
  <si>
    <t>Industrielle</t>
  </si>
  <si>
    <t>Morphologique</t>
  </si>
  <si>
    <t>Ressource</t>
  </si>
  <si>
    <t>Autre</t>
  </si>
  <si>
    <t>Nature autre pression</t>
  </si>
  <si>
    <t>Avis</t>
  </si>
  <si>
    <t>Etat général</t>
  </si>
  <si>
    <t>Incidents à rapporter</t>
  </si>
  <si>
    <t>Photos</t>
  </si>
  <si>
    <t>Commentaire général</t>
  </si>
  <si>
    <t>05006095</t>
  </si>
  <si>
    <t>ruisseau de Rhy - Saint-Martin-d'Entraigues</t>
  </si>
  <si>
    <t>non</t>
  </si>
  <si>
    <t>Station bilan d'un petit affluent de la Boutonne (masse d'eau FRFR464)</t>
  </si>
  <si>
    <t>3 : moyen</t>
  </si>
  <si>
    <t>2 : faible</t>
  </si>
  <si>
    <t>1 : très faible ou nulle</t>
  </si>
  <si>
    <t>Pas de suivi physicochimique</t>
  </si>
  <si>
    <t>Amélioration</t>
  </si>
  <si>
    <t>État écologique hydrobiologique bon révélé par les macroinvertébrés : les diatomées classent quant à elles la station en très bon état aec la note maximale.
Amélioration par rapport au suivi 2018.</t>
  </si>
  <si>
    <t>Absence de suivi</t>
  </si>
  <si>
    <t>Cf. commentaire général</t>
  </si>
  <si>
    <t>Aucun incident à rapporter</t>
  </si>
  <si>
    <t>État écologique hydrobiologique bon révélé par les macroinvertébrés : les diatomées classent quant à elles la station en très bon état avec la note maximale.
Amélioration par rapport au suivi 2018.</t>
  </si>
  <si>
    <t>05007938</t>
  </si>
  <si>
    <t>Trèfle - chez Drouillard</t>
  </si>
  <si>
    <t>oui</t>
  </si>
  <si>
    <t>Station représentative de l'amont de la masse d'eau</t>
  </si>
  <si>
    <t>4 : fort</t>
  </si>
  <si>
    <t>Vtivinicole Cognac</t>
  </si>
  <si>
    <t>Stabilité</t>
  </si>
  <si>
    <t>1 série de mesures n'a pas pu être réalisée en raison de rupture d'écoulement (septembre)</t>
  </si>
  <si>
    <t>Aucune photo de la station en 2019</t>
  </si>
  <si>
    <t>05010985</t>
  </si>
  <si>
    <t>La Motte - pas de la Tombe</t>
  </si>
  <si>
    <t>Station représentative de la masse d'eau</t>
  </si>
  <si>
    <t>05011400</t>
  </si>
  <si>
    <t>Le Collinaud au niveau de Criteuil la Magdeleine</t>
  </si>
  <si>
    <t>Vitivinicole Cognac</t>
  </si>
  <si>
    <t>Dégradation</t>
  </si>
  <si>
    <t>Uniquement vis-à-vis de la bactériologie</t>
  </si>
  <si>
    <t>Mauvaise qualité bactériologique.</t>
  </si>
  <si>
    <t>05011520</t>
  </si>
  <si>
    <t>Chez Mathé - Les Bruns</t>
  </si>
  <si>
    <t>05011620</t>
  </si>
  <si>
    <t>Neuf Fonts - Saint Médard</t>
  </si>
  <si>
    <t>Station située sur un petit affluent du Beau dont le bassin versant constitue le masse d'eau</t>
  </si>
  <si>
    <t>5 : très fort</t>
  </si>
  <si>
    <t>STEP Barbezieux</t>
  </si>
  <si>
    <t>Etat mauvais pour la biologie en raison des impacts de l'anthropisation du bassin et de fortes concentrations de nitrates.
Concernant les macropolluants, ce sont les fortes concentrations en phosphore pouvant provenir de rejets d'assainissement qui dégradent la station en état moyen. Mauvaise qualité bactériologique.</t>
  </si>
  <si>
    <t>05011640</t>
  </si>
  <si>
    <t>Condéon - chez Guichetaud</t>
  </si>
  <si>
    <t xml:space="preserve">Station d'évaluation du Condéon, affluent du Beau dont le bassin versant correspond à la masse d'eau FRFRR18_6 </t>
  </si>
  <si>
    <t>05011680</t>
  </si>
  <si>
    <t>Gabout - chez Rapet</t>
  </si>
  <si>
    <t xml:space="preserve">Station d'évaluation du Gabout (Gourdine), affluent du Beau dont le bassin versant correspond à la masse d'eau FRFRR18_6 </t>
  </si>
  <si>
    <t>05011700</t>
  </si>
  <si>
    <t>Beau - Berneuil</t>
  </si>
  <si>
    <t xml:space="preserve">Station de référence en amont du Beau dont le bassin versant correspond à la masse d'eau FRFRR18_6 </t>
  </si>
  <si>
    <t>05011705</t>
  </si>
  <si>
    <t>Ru de Chadeuil - Audeville</t>
  </si>
  <si>
    <t>Station bilan de la masse d'eau</t>
  </si>
  <si>
    <t>05011710</t>
  </si>
  <si>
    <t>Né - pont à Brac</t>
  </si>
  <si>
    <t>Station représentative de l'amont de la masse d'eau (avant confluence des masses d'eau R18_5, R18_6 et R18_7)</t>
  </si>
  <si>
    <t>STEP Blanzac, viti-vinicole Cognac</t>
  </si>
  <si>
    <t>05011720</t>
  </si>
  <si>
    <t>La Maury au Pont des Ecures</t>
  </si>
  <si>
    <t>05011721</t>
  </si>
  <si>
    <t>Gorre - bois de Maître-Jacques</t>
  </si>
  <si>
    <t>Station bilan d'un affluent de la Maury dont le bassin versant correspond à la masse d'eau FRFRR18_4</t>
  </si>
  <si>
    <t>Ancien site de stockage  de déchets (Poullignac)</t>
  </si>
  <si>
    <t>2 séries de mesures n'ont pas pu être réalisées en raison de rupture d'écoulement (juillet et septembre)</t>
  </si>
  <si>
    <t>05011722</t>
  </si>
  <si>
    <t>Maury - le Périneau</t>
  </si>
  <si>
    <t xml:space="preserve">Station de référence en amont de la Maury dont le bassin versant correspond à la masse d'eau FRFRR18_4 </t>
  </si>
  <si>
    <t>05011724</t>
  </si>
  <si>
    <t>L'Écly - les Viaudris</t>
  </si>
  <si>
    <t>05011725</t>
  </si>
  <si>
    <t>Né - pont des Chintres</t>
  </si>
  <si>
    <t>Station de référence de la masse d'eau (après confluence des masses d'eau R18_1 et R18_2 et avant confluence de la masse d'eau R18_3)</t>
  </si>
  <si>
    <t>STEP Blanzac</t>
  </si>
  <si>
    <t>05011750</t>
  </si>
  <si>
    <t>L'Arce au niveau de Bessac</t>
  </si>
  <si>
    <t>05013150</t>
  </si>
  <si>
    <t>Le Tourtrat au niveau de Reparsac</t>
  </si>
  <si>
    <t>05013151</t>
  </si>
  <si>
    <t>Tourtrat - sortie bourg Réparsac</t>
  </si>
  <si>
    <t>Station d'évaluation en sortie du bourg de Réparsac</t>
  </si>
  <si>
    <t>Pas de suivi hydrobiologique</t>
  </si>
  <si>
    <t>05013152</t>
  </si>
  <si>
    <t>Tourtrat - entrée bourg Réparsac</t>
  </si>
  <si>
    <t>Station d'évaluation en entrée du bourg de Réparsac</t>
  </si>
  <si>
    <t>05013153</t>
  </si>
  <si>
    <t>Tourtrat - entrée commune Réparsac</t>
  </si>
  <si>
    <t>Station d'évaluation en entrée de la commune de Réparsac</t>
  </si>
  <si>
    <t>05013160</t>
  </si>
  <si>
    <t>Tourtrat - pont d'Herpes</t>
  </si>
  <si>
    <t>Station de référence en tête de bassin de la masse d'eau</t>
  </si>
  <si>
    <t>05013210</t>
  </si>
  <si>
    <t>Le ri de Gensac à Gensac-la-Pallue</t>
  </si>
  <si>
    <t>STEP Gensac, vitivinicole Cognac</t>
  </si>
  <si>
    <t>05013680</t>
  </si>
  <si>
    <t>Guirlande - les Rigauds</t>
  </si>
  <si>
    <t>STEP Vaux-Rouillac, vitivinicole Cognac</t>
  </si>
  <si>
    <t>État écologique physicochimique bon : situation stable par rapport aux années précédentes.</t>
  </si>
  <si>
    <t>05013875</t>
  </si>
  <si>
    <t>le ruisseau de Saint-Pierre</t>
  </si>
  <si>
    <t>Pluvial, vitivinicole Cognac</t>
  </si>
  <si>
    <t>05013880</t>
  </si>
  <si>
    <t>Vélude - Mosnac</t>
  </si>
  <si>
    <t>05014195</t>
  </si>
  <si>
    <t>Boëme - Nersac (aval LGV)</t>
  </si>
  <si>
    <t>STEP Mouthiers, cartonnerie</t>
  </si>
  <si>
    <t>05014250</t>
  </si>
  <si>
    <t>Boëme - Voulgézac</t>
  </si>
  <si>
    <t>05015055</t>
  </si>
  <si>
    <t>Nouère - les Chênasses</t>
  </si>
  <si>
    <t>STEP Rouillac</t>
  </si>
  <si>
    <t>05015700</t>
  </si>
  <si>
    <t>Anguienne - Angoulême</t>
  </si>
  <si>
    <t>Pluvial Angoulême</t>
  </si>
  <si>
    <t>05015900</t>
  </si>
  <si>
    <t>La Touvre à Le Gond-Pontouvre</t>
  </si>
  <si>
    <t>Papeteries, piscicultures, ZI</t>
  </si>
  <si>
    <t>05015950</t>
  </si>
  <si>
    <t>Font-Noire - Gond-Pontouvre</t>
  </si>
  <si>
    <t>STEP Gond-Pontouvre, ZI</t>
  </si>
  <si>
    <t>05016100</t>
  </si>
  <si>
    <t>Touvre - passerelle de Relette</t>
  </si>
  <si>
    <t>05016500</t>
  </si>
  <si>
    <t>Touvre - Maumont</t>
  </si>
  <si>
    <t>Station de référence amont de la masse d'eau</t>
  </si>
  <si>
    <t>05018650</t>
  </si>
  <si>
    <t>Auge - Marcillac-Lanville</t>
  </si>
  <si>
    <t>05018750</t>
  </si>
  <si>
    <t>La Couture au niveau d'Oradour</t>
  </si>
  <si>
    <t>05018900</t>
  </si>
  <si>
    <t>Aume - ancien moulin de piles</t>
  </si>
  <si>
    <t>Station d'évaluation en amont de la zone humide de Saint-Fraigne</t>
  </si>
  <si>
    <t>05021810</t>
  </si>
  <si>
    <t>Trieux - Saint-Barthélémy-de-Bussière</t>
  </si>
  <si>
    <t>05022248</t>
  </si>
  <si>
    <t>Tiarde</t>
  </si>
  <si>
    <t>Station située sur la partie amont de la masse d'eau</t>
  </si>
  <si>
    <t>Etat écologique hydrobiologique moyen révélé par les macroinvertébrés (absence de suivi diatomées). Les pressions sur la qualité de l’eau, en particulier les nitrates (non suivis) semblent les plus impactantes sur ces résultats. Il n’apparait pas de changement significatif entre ces résultats et ceux des 2016 sur cette station.</t>
  </si>
  <si>
    <t>05022250</t>
  </si>
  <si>
    <t>Son-Sonnette - Saint-Front</t>
  </si>
  <si>
    <t>STEP St-Claud et St-Laurent-de-Ceris + tuilleries</t>
  </si>
  <si>
    <t>05022435</t>
  </si>
  <si>
    <t>Or - Pont de Toulat</t>
  </si>
  <si>
    <t>Station bilan de la masse d'eau FRFRR471_1</t>
  </si>
  <si>
    <t>STEP Champagne-Mouton</t>
  </si>
  <si>
    <t>05022705</t>
  </si>
  <si>
    <t>Bandiat - Saint Martial de Valette</t>
  </si>
  <si>
    <t>Station de référence sur l'amont de la masse d'eau</t>
  </si>
  <si>
    <t>05023200</t>
  </si>
  <si>
    <t>Cibiou - Lizant</t>
  </si>
  <si>
    <t>05023250</t>
  </si>
  <si>
    <t>Cibiou - Genouillé (les Réchez)</t>
  </si>
  <si>
    <t>État écologique physicochimique médiocre en raison de pics importants en orthophosphates et phosphore total ; on enregistre également des concentrations en nitrates au delà du seuil de bon état : fortes dégradations par rapport à 2016 (unique année de suivi de référence sur cette station).
Bactériologie de mauvaise qualité en raison de pics d'E. coli et d'entérocoques : amélioration par rapport à 2018.</t>
  </si>
  <si>
    <t>Bon état écologique hydrobiologique révélé à la fois par les diatomées et les macroinvertébrés ; on note néanmoins, concernant les macroinvertébrés, une diversité étonnamment faible alors que l’habitat parait propice : situation stable par rapport à 2016 (unique année de suivi de référence sur cette station).</t>
  </si>
  <si>
    <t>Malgré une composante physicochimique générale de l'état écologique dégradée médiocre en raison de pics de phosphore et dans une moindre mesure de concentrations de nitrates excessives, la composante hydrobiologique de celui-ci reste bonne : les altérations macropolluantes phosphorées et azotées se trouvent probablement tamponnées ou compensées par un habitat diversifié et de qualité.</t>
  </si>
  <si>
    <t>05024200</t>
  </si>
  <si>
    <t>La Charente à Alloue</t>
  </si>
  <si>
    <t>Station d'évaluation de la masse d'eau avant confluence de la masse d'eau R469</t>
  </si>
  <si>
    <t>Sablière, STEP Roumazières, barrages LMC</t>
  </si>
  <si>
    <t>05024250</t>
  </si>
  <si>
    <t>La Charente à Roumazières</t>
  </si>
  <si>
    <t>05024305</t>
  </si>
  <si>
    <t>La Moulde à Massignac</t>
  </si>
  <si>
    <t>plans d'eau</t>
  </si>
  <si>
    <t>05024309</t>
  </si>
  <si>
    <t>La Charente au niveau de Videix</t>
  </si>
  <si>
    <t>05024311</t>
  </si>
  <si>
    <t>La Treize en amont du barrage de Lavaud</t>
  </si>
  <si>
    <t>SYMBO</t>
  </si>
  <si>
    <t>SYMBAS</t>
  </si>
  <si>
    <t>Syndicat Né</t>
  </si>
  <si>
    <t>SYMBA</t>
  </si>
  <si>
    <t>CDA Grand Cognac</t>
  </si>
  <si>
    <t>SyBRA</t>
  </si>
  <si>
    <t>CDA Grand Angoulême</t>
  </si>
  <si>
    <t>SMABACAB</t>
  </si>
  <si>
    <t>SBAISS</t>
  </si>
  <si>
    <t>CDC Civraisien en Poitou</t>
  </si>
  <si>
    <t>Syndicat Charente amont</t>
  </si>
  <si>
    <t>EPTB Charente</t>
  </si>
  <si>
    <t>Hors suivi RECEMA Charente</t>
  </si>
  <si>
    <t>05007290</t>
  </si>
  <si>
    <t>Charente - Chaniers</t>
  </si>
  <si>
    <t>Dernière station aval fleuve Charente hors influence estuaire</t>
  </si>
  <si>
    <t>Nouveau suivi en 2019</t>
  </si>
  <si>
    <t>La qualité biologique de la station de la Charente à Beillant est bonne selon la note EQR. L'IPS est légèrement plus sévère que l’IBD (- 1,7 points).
Les indices structuraux montrent des valeurs très élevées et décrivent un milieu favorable, stable et équilibré, suffisamment riche en éléments nutritifs pour permettre le maintien et le développement de différentes espèces.
Les caractéristiques écologiques vis-à-vis du degré de saprobie montrent que les taxons sensibles, β-mésosaprobes (62,9%), dominent. L'affinité vis-à-vis de la trophie révèle un peuplement composé majoritairement de formes résistantes à des teneurs élevées (eutrophes, 36,1%) ou modérées (méso-eutrophes, 21,4%) en nutriments.Le peuplement diatomique ne traduit pas de contamination organique. Le milieu apparaît assez riche en nutriments.</t>
  </si>
  <si>
    <t>Sur 303 molécules recherchées, 14 sont quantifiées au moins une fois, dont 2 dépassent le seuil de potabilité (0,1µg/l) : l'AMPA en juin et le métolachlor ESA en novembre</t>
  </si>
  <si>
    <t>Aucune photo de la station en 2020</t>
  </si>
  <si>
    <t>Bon état vis-à-vis des macropolluants. Des pressions concernant 14 molécules de pesticides ou produits de dégradation, dont 2 dépassant le seuil de potabilité de la ressource.</t>
  </si>
  <si>
    <t>État bon à très bon sur l'ensemble des paramètres recherchés. Contrairement à 2019, pas de valeur déclassante isolée (O2 en octobre 2019).</t>
  </si>
  <si>
    <t>Sur 303 molécules recherchées, 9 sont quantifiées au moins une fois, dont 2 dépassent le seuil de potabilité (0,1µg/l) : DeDia en juin et le glyphosate en novembre</t>
  </si>
  <si>
    <t>Bon état vis-à-vis des macropolluants. Des pressions concernant 9 molécules de pesticides ou produits de dégradation, dont 2 dépassant le seuil de potabilité de la ressource.</t>
  </si>
  <si>
    <t>Partenaire local RECEMA Charente 2020</t>
  </si>
  <si>
    <t>État médiocre concernant le bilan en oxygène (taux de saturation en oxygène) et seulement moyen concernant les nutriments (nitrites) alors qu'il apparaissait bon à très bon sur l'ensemble des paramètres recherchés de la physicochimie de l'état écologique l'année précédente.
Bactériologie de mauvaise qualité en raison de pics d'E. coli et d'entérocoques : stabilité par rapport à l'année précédente</t>
  </si>
  <si>
    <t>La note IBD de 2020 est proche des valeurs obtenues en 2015, 2016 et 2018 et indique une
bonne qualité du milieu.
Cette année, on constate une amélioration significative de la note I2M2 (de 0,1879 à 0,3918),
L’IBG retrouve un niveau habituel par rapport aux chroniques antérieures. L’état général de
la station reste tout de même moyen, avec une instabilité beaucoup trop forte
Suite à la note de l'I2M2, l'état biologique de la station est moyen en 2020.</t>
  </si>
  <si>
    <t>En dépit d'une amélioration  vis-à-vis de l'hydrobiologie (macroinvertébrés), on enregistre dans le même temps des dégradations du bilan oxygène (taux de saturation en oxygène), ainsi que des rejets excédentaires de nitrites.</t>
  </si>
  <si>
    <t>Station</t>
  </si>
  <si>
    <t>Site</t>
  </si>
  <si>
    <t>Date Prel</t>
  </si>
  <si>
    <t>Heure Prel</t>
  </si>
  <si>
    <t>AcetoClESA µg/L</t>
  </si>
  <si>
    <t>AlaClESA µg/L</t>
  </si>
  <si>
    <t>AMPA µg/L</t>
  </si>
  <si>
    <t>Atraz dés µg/L</t>
  </si>
  <si>
    <t>Clopyralid µg/L</t>
  </si>
  <si>
    <t>DeDIA µg/L</t>
  </si>
  <si>
    <t>Dimethamid µg/L</t>
  </si>
  <si>
    <t>Glyphosate µg/L</t>
  </si>
  <si>
    <t>Imazametha µg/L</t>
  </si>
  <si>
    <t>Mécoprop µg/L</t>
  </si>
  <si>
    <t>Métaldéhyd µg/L</t>
  </si>
  <si>
    <t>MetazClESA µg/L</t>
  </si>
  <si>
    <t>MetazClOXA µg/L</t>
  </si>
  <si>
    <t>Methamidop µg/L</t>
  </si>
  <si>
    <t>Métobromur µg/L</t>
  </si>
  <si>
    <t>Métolachlo µg/L</t>
  </si>
  <si>
    <t>MetolClESA µg/L</t>
  </si>
  <si>
    <t>MetolClOXA µg/L</t>
  </si>
  <si>
    <t>Napropamid µg/L</t>
  </si>
  <si>
    <t>Nicosulfur µg/L</t>
  </si>
  <si>
    <t>Prosulfoca µg/L</t>
  </si>
  <si>
    <t>Pyriméthan µg/L</t>
  </si>
  <si>
    <t>05007290 - La Charente à CHANIERS (R5200010)</t>
  </si>
  <si>
    <t>05007938 - Le Trèfle à Barbezieux-St-Hilaire</t>
  </si>
  <si>
    <t>05013151 - Le Tourtrat à REPARSAC</t>
  </si>
  <si>
    <t>05013152 - Le Tourtrat à REPARSAC</t>
  </si>
  <si>
    <t>05013153 - Le Tourtrat à REPARSAC</t>
  </si>
  <si>
    <t>05013160 - Le Tourtrat à COURBILLAC</t>
  </si>
  <si>
    <t>05021250 - La Tardoire à ROUSSINES</t>
  </si>
  <si>
    <t>05022250 - La Son-Sonnette à SAINT-FRONT</t>
  </si>
  <si>
    <t>05022435 - Or - Champagne-Mouton (005000OR)</t>
  </si>
  <si>
    <t>05024250 - La Charente à ROUMAZIERES-LOUBERT</t>
  </si>
  <si>
    <t>05024305 - La Moulde en amont de Mas-Chaban</t>
  </si>
  <si>
    <t>05024309 - La Charente au niveau de Videix</t>
  </si>
  <si>
    <t>Liste des analyses physicochimiques</t>
  </si>
  <si>
    <t xml:space="preserve">Valeurs quantifiées </t>
  </si>
  <si>
    <t>TOTAL</t>
  </si>
  <si>
    <t>TOTAL Quanti</t>
  </si>
  <si>
    <t>TOTAL &gt;0,1</t>
  </si>
  <si>
    <t>Max</t>
  </si>
  <si>
    <t>E. coli NPP/100mL</t>
  </si>
  <si>
    <t>Enterocoq NPP/100mL</t>
  </si>
  <si>
    <t>210 (210)</t>
  </si>
  <si>
    <t>&lt;LQ 40 (40)</t>
  </si>
  <si>
    <t>80 (80)</t>
  </si>
  <si>
    <t>40 (40)</t>
  </si>
  <si>
    <t>390 (390)</t>
  </si>
  <si>
    <t>120 (120)</t>
  </si>
  <si>
    <t>05010985 - Ruisseau de la Motte à SAINT-FORT-SUR-LE-NE</t>
  </si>
  <si>
    <t>350 (350)</t>
  </si>
  <si>
    <t>300 (300)</t>
  </si>
  <si>
    <t>360 (360)</t>
  </si>
  <si>
    <t>160 (160)</t>
  </si>
  <si>
    <t>1410 (1410)</t>
  </si>
  <si>
    <t>2000 (2000)</t>
  </si>
  <si>
    <t>1200 (1200)</t>
  </si>
  <si>
    <t>890 (890)</t>
  </si>
  <si>
    <t>05011400 - Le Collinaud à CRITEUIL-LA-MAGDELEINE</t>
  </si>
  <si>
    <t>450 (450)</t>
  </si>
  <si>
    <t>1020 (1020)</t>
  </si>
  <si>
    <t>520 (520)</t>
  </si>
  <si>
    <t>580 (580)</t>
  </si>
  <si>
    <t>650 (650)</t>
  </si>
  <si>
    <t>670 (670)</t>
  </si>
  <si>
    <t>530 (530)</t>
  </si>
  <si>
    <t>710 (710)</t>
  </si>
  <si>
    <t>720 (720)</t>
  </si>
  <si>
    <t>1090 (1090)</t>
  </si>
  <si>
    <t>1230 (1230)</t>
  </si>
  <si>
    <t>05011520 - Ruisseau de chez Mathé à BARRET</t>
  </si>
  <si>
    <t>980 (980)</t>
  </si>
  <si>
    <t>410 (410)</t>
  </si>
  <si>
    <t>1600 (1600)</t>
  </si>
  <si>
    <t>3400 (3400)</t>
  </si>
  <si>
    <t>1980 (1980)</t>
  </si>
  <si>
    <t>3140 (3140)</t>
  </si>
  <si>
    <t>3000 (3000)</t>
  </si>
  <si>
    <t>780 (780)</t>
  </si>
  <si>
    <t>1530 (1530)</t>
  </si>
  <si>
    <t>05011620 - Neuf Fonts à SAINT-MEDARD</t>
  </si>
  <si>
    <t>6900 (6900)</t>
  </si>
  <si>
    <t>2500 (2500)</t>
  </si>
  <si>
    <t>5120 (5120)</t>
  </si>
  <si>
    <t>6500 (6500)</t>
  </si>
  <si>
    <t>7800 (7800)</t>
  </si>
  <si>
    <t>3500 (3500)</t>
  </si>
  <si>
    <t>05011640 - Ruisseau de Condéon à BARBEZIEUX-SAINT-HILAIRE</t>
  </si>
  <si>
    <t>570 (570)</t>
  </si>
  <si>
    <t>250 (250)</t>
  </si>
  <si>
    <t>200 (200)</t>
  </si>
  <si>
    <t>1250 (1250)</t>
  </si>
  <si>
    <t>740 (740)</t>
  </si>
  <si>
    <t>490 (490)</t>
  </si>
  <si>
    <t>510 (510)</t>
  </si>
  <si>
    <t>05011680 - Ruisseau Gourdine à SALLES-DE-BARBEZIEUX</t>
  </si>
  <si>
    <t>260 (260)</t>
  </si>
  <si>
    <t>05011700 - Le Beau à BERNEUIL</t>
  </si>
  <si>
    <t>860 (860)</t>
  </si>
  <si>
    <t>05011705 - Ru de Chadeuil à AUBEVILLE</t>
  </si>
  <si>
    <t>340 (340)</t>
  </si>
  <si>
    <t>400 (400)</t>
  </si>
  <si>
    <t>840 (840)</t>
  </si>
  <si>
    <t>05011710 - Le Né à NONAVILLE</t>
  </si>
  <si>
    <t>470 (470)</t>
  </si>
  <si>
    <t>05011720 - La Maury à PEREUIL</t>
  </si>
  <si>
    <t>1180 (1180)</t>
  </si>
  <si>
    <t>05011721 - la Gorre à BERNEUIL</t>
  </si>
  <si>
    <t>640 (640)</t>
  </si>
  <si>
    <t>800 (800)</t>
  </si>
  <si>
    <t>950 (950)</t>
  </si>
  <si>
    <t>1500 (1500)</t>
  </si>
  <si>
    <t>1120 (1120)</t>
  </si>
  <si>
    <t>1970 (1970)</t>
  </si>
  <si>
    <t>05011722 - le Maury à BERNEUIL</t>
  </si>
  <si>
    <t>05011724 - L'Ecly à AUBEVILLE</t>
  </si>
  <si>
    <t>05011725 - Le Né à PEREUIL</t>
  </si>
  <si>
    <t>460 (460)</t>
  </si>
  <si>
    <t>05011750 - L'Arce à BESSAC</t>
  </si>
  <si>
    <t>750 (750)</t>
  </si>
  <si>
    <t>2070 (2070)</t>
  </si>
  <si>
    <t>690 (690)</t>
  </si>
  <si>
    <t>3900 (3900)</t>
  </si>
  <si>
    <t>16000 (16000)</t>
  </si>
  <si>
    <t>05013150 - Le Tourtrat au niveau de Reparsac</t>
  </si>
  <si>
    <t>920 (920)</t>
  </si>
  <si>
    <t>620 (620)</t>
  </si>
  <si>
    <t>05013875 - ruisseau de Saint-Pierre - Châteauneuf-sur-Charente (050STPIE)</t>
  </si>
  <si>
    <t>4000 (4000)</t>
  </si>
  <si>
    <t>2420 (2420)</t>
  </si>
  <si>
    <t>4600 (4600)</t>
  </si>
  <si>
    <t>1430 (1430)</t>
  </si>
  <si>
    <t>2050 (2050)</t>
  </si>
  <si>
    <t>10100 (10100)</t>
  </si>
  <si>
    <t>05013880 - Vélude - Mosnac</t>
  </si>
  <si>
    <t>600 (600)</t>
  </si>
  <si>
    <t>1570 (1570)</t>
  </si>
  <si>
    <t>760 (760)</t>
  </si>
  <si>
    <t>1480 (1480)</t>
  </si>
  <si>
    <t>05014195 - Boëme - Nersac (aval LGV)</t>
  </si>
  <si>
    <t>500 (500)</t>
  </si>
  <si>
    <t>05014250 - Boëme - Voulgezac</t>
  </si>
  <si>
    <t>1160 (1160)</t>
  </si>
  <si>
    <t>05015055 - Nouère - les Chênasses (05NOUERE)</t>
  </si>
  <si>
    <t>290 (290)</t>
  </si>
  <si>
    <t>05015700 - L'Anguienne à ANGOULEME</t>
  </si>
  <si>
    <t>9500 (9500)</t>
  </si>
  <si>
    <t>9800 (9800)</t>
  </si>
  <si>
    <t>4670 (4670)</t>
  </si>
  <si>
    <t>1660 (1660)</t>
  </si>
  <si>
    <t>05015900 - La Touvre à GOND-PONTOUVRE</t>
  </si>
  <si>
    <t>1510 (1510)</t>
  </si>
  <si>
    <t>05015950 - La Font-Noire en amont de la Touvre</t>
  </si>
  <si>
    <t>4270 (4270)</t>
  </si>
  <si>
    <t>3340 (3340)</t>
  </si>
  <si>
    <t>7200 (7200)</t>
  </si>
  <si>
    <t>2900 (2900)</t>
  </si>
  <si>
    <t>6200 (6200)</t>
  </si>
  <si>
    <t>3920 (3920)</t>
  </si>
  <si>
    <t>820 (820)</t>
  </si>
  <si>
    <t>05016100 - La Touvre à MAGNAC-SUR-TOUVRE</t>
  </si>
  <si>
    <t>05016500 - La Touvre à Magnac sur Touvre (Pont de la D699)</t>
  </si>
  <si>
    <t>05018650 - Le Sauvage à MARCILLAC-LANVILLE</t>
  </si>
  <si>
    <t>1300 (1300)</t>
  </si>
  <si>
    <t>05018750 - ruisseau de la couture à ORADOUR</t>
  </si>
  <si>
    <t>610 (610)</t>
  </si>
  <si>
    <t>05018900 - L'Aume à SAINT-FRAIGNE</t>
  </si>
  <si>
    <t>2270 (2270)</t>
  </si>
  <si>
    <t>05021480 - Colle - St-Mathieu</t>
  </si>
  <si>
    <t>05021810 - Le Trieux à SAINT-BARTHELEMY-DE-BUSSIERE</t>
  </si>
  <si>
    <t>1670 (1670)</t>
  </si>
  <si>
    <t>05022120 - Le Bandiat à MARVAL</t>
  </si>
  <si>
    <t>560 (560)</t>
  </si>
  <si>
    <t>1010 (1010)</t>
  </si>
  <si>
    <t>1050 (1050)</t>
  </si>
  <si>
    <t>1860 (1860)</t>
  </si>
  <si>
    <t>05022705 - Bandiat - Saint Martial de Valette</t>
  </si>
  <si>
    <t>9330 (9330)</t>
  </si>
  <si>
    <t>05023200 - Ruisseau du Pas de la Mule à LIZANT</t>
  </si>
  <si>
    <t>900 (900)</t>
  </si>
  <si>
    <t>3840 (3840)</t>
  </si>
  <si>
    <t>16500 (16500)</t>
  </si>
  <si>
    <t>05024200 - La Charente à ALLOUE</t>
  </si>
  <si>
    <t>5630 (5630)</t>
  </si>
  <si>
    <t>17400 (17400)</t>
  </si>
  <si>
    <t>830 (830)</t>
  </si>
  <si>
    <t>2590 (2590)</t>
  </si>
  <si>
    <t>4800 (4800)</t>
  </si>
  <si>
    <t>1960 (1960)</t>
  </si>
  <si>
    <t>05024311 - Treize - amont du PE Guerlie (050TREIZ)</t>
  </si>
  <si>
    <t>05024312 - Treize (ruisseau secondaire) - amont PE Guerlie (05TREIZ2)</t>
  </si>
  <si>
    <t/>
  </si>
  <si>
    <t>&lt;LQ</t>
  </si>
  <si>
    <t>BILAN</t>
  </si>
  <si>
    <t>Commentaire uniquement sur le complément bactériologique.
Bactériologie de mauvaise qualité en raison d'entérocoques présents toute l'année. Stabilité par rapport à l'année précédente.</t>
  </si>
  <si>
    <t>Etat écologique physicochimique moyen en raison d'altération du bilan oxygène (de faibles concentrations en taux de saturation en oxygène) et de concentrations importantes de nutriments (nitrates et phosphore total) : bien que la classe globale n'évolue pas, dégradation par rapport à l'année précédente sur le bilan oxygène et les concentrations en phosphore total.
Bactériologie de mauvaise qualité en raison d'entérocoques presque toute l'année et d'E.coli également souvent présents : bien que la classe globale n'évolue pas, dégradation par rapport à l'année précédente.</t>
  </si>
  <si>
    <t>Etat écologique moyen en raison de désoxygénation du milieu et de fortes concentrations en nitrates et phosphore total.
Mauvaise qualité bactériologique.</t>
  </si>
  <si>
    <t>État écologique physicochimique moyen en raison de concentrations importantes de nutriments (phosphore, notamment les orthophosphates pouvant provenir de rejets d'assainissement et nitrates) : dégradation par rapport à l'année précédente avec déclassement par les nitrates, mais stabilité globale de l'état de la station par rapport à l'année précédente.
Bactériologie de mauvaise qualité en raison de présence importante toute l'année d'E. coli et d'entérocoques : stabilité par rapport à l'année précédente.</t>
  </si>
  <si>
    <t>L'indice diatomique est moyen comme en 2019. Les valeurs d’indices diatomique obtenus en 2020 sont dans la gamme des valeurs obtenues depuis le début du suivi.
La classe de qualité déterminée par l’I2M2 s’améliore. La qualité de l’habitat et de l’eau reste problématique. La qualité physico-chimique de l’eau est très pénalisante, de même que l’anthropisation et l’urbanisation du secteur qui entrainent une forte instabilité du milieu.
La station présente un état biologique moyen.
Amélioration liée aux macroinvertébrés, mais stabilité globale de l'état de la station par rapport à l'année précédente</t>
  </si>
  <si>
    <t>Alors que l'année précédente, l'état avait été mesuré bon, cette année marque un retour à un état moyen en raison de pics en phosphore total et orthophosphates pouvant révéler des impacts d'eaux usées.
Bactériologie de mauvaise qualité en raison de pics d'entérocoques : stabilité par rapport à l'année précédente.</t>
  </si>
  <si>
    <t>Le suivi diatomées s'inscrit dans les valeurs habituelles de l'historique de suivi, avec une note de classe bonne.
Le suivi macroinvertébrés révèle une classe de qualité biologique est meilleure (moyenne) que l'année précédente. L’habitat étant largement dominé par des substrats mobiles et facilement instables (sable, vase, litière), la station n’est pas favorable à l’installation d’une bonne diversité.
L’état biologique de la station est moyen.</t>
  </si>
  <si>
    <t>Bien que l'on observe une dégradation de l'état de l'eau vis-à-vis de macropolluants, le suivi biologique des macroinvertébrés révèle une amélioration.</t>
  </si>
  <si>
    <t>État écologique physicochimique moyen :  la situation vis-à-vis du carbone organique reste dégradée et on mesure de faibles concentrations et taux de saturation en oxygène. Stabilité par rapport à l'année précédente.
Bactériologie de qualité médiocre, en amélioration par rapport à l'année précédente avec des valeurs déclassantes surtout en novembre.</t>
  </si>
  <si>
    <t>L'indice diatomique est en forte baisse par rapport aux années précédentes (2017 à 2019). Il indique néanmoins une bonne qualité du milieu comme plusieurs années auparavant.
Bien qu'en augmentation par rapport à l'année précédente, le résultat dindice macroinvertébrés classe la station en médiocre et révèle une atteinte de la qualité de l’eau, un colmatage important et trop de matière fines (sable et vase).</t>
  </si>
  <si>
    <t>État écologique physicochimique bon en raison d'une légère diminution des concentrations en nitrates.
Bactériologie dégradée en mauvaise qualité pour un seul pic d'entérocoques en septembre.</t>
  </si>
  <si>
    <t>État écologique bon mais restant fragile en raison de concentrations de nitrates qui restent élevées.
Mauvaise qualité bactériologique qui semble néanmoins en amélioration.</t>
  </si>
  <si>
    <t>État écologique physicochimique bon, comme les années précédentes.
Bactériologie de mauvaise qualité en raison de pics d'E. coli et d'entérocoques : situation comparable à celle de l'année précédente.</t>
  </si>
  <si>
    <t>Le suivi diatomées est à l'origine de plus bas résultats enregistrés sur la chronique historique, sans pour autant remettre en question le bon état de la station.
Le suivi macroinvertébrés, également en légère diminution ne déclasse pas non plus le bon état de la station.</t>
  </si>
  <si>
    <t>Sur les 6 séries de mesures annuelles initialement prévues, seules 3 ont pu être effectuées : de septembre à novembre, la station était en rupture d'écoulement.</t>
  </si>
  <si>
    <t>État écologique physicochimique bon, comme l'année précédente.
Bactériologie de qualité médiocre en raison de présence d'entérocoques en moindre quantité que l'année précédente.</t>
  </si>
  <si>
    <t>Bien que l'ensemble des indices diatomées et macroinvertébrés soient en diminution par rapport à l'année précédente, l'état biologique reste bon.</t>
  </si>
  <si>
    <t>État écologique bon dans ses composantes physicochimiques générales et hydrobiologiques : stable pour les éléments physicochimiques et en dégradation sans changement de classe pour les indices biologiques.</t>
  </si>
  <si>
    <t>Commentaire uniquement sur le complément bactériologique.
Bactériologie de mauvaise qualité essentiellement en raison d'entérocoques en grande quantité : stabilité par rapport à l'année précédente</t>
  </si>
  <si>
    <t>Mauvaise qualité bactériologique : stabilité par rapport à l'année précédente.</t>
  </si>
  <si>
    <t>État écologique physicochimique moyen, en dégradation vis-à-vis de l'année précédente, en raison de concentration et taux de saturation en oxygène faibles
Bactériologie de mauvaise qualité en raison de concentrations en entérocoques importantes toute l'année : situation stable par rapport à l'année précédente.</t>
  </si>
  <si>
    <t>Avec une diminution à la fois des indices diatomées et macroinvertébrés, l'état biologique est déclassé en moyen alors qu'il était bon l'année précédente.</t>
  </si>
  <si>
    <t>1 série de mesures n'a pas pu être réalisée en raison de rupture d'écoulement (juillet)</t>
  </si>
  <si>
    <t>État écologique déclassé en moyen à la fois dans ses composantes physicochimiques générales et hydrobiologiques : en dégradation globale par rapport à l'année précédente.</t>
  </si>
  <si>
    <t>État écologique physicochimique bon, comme les années précédentes.
Bactériologie de mauvaise qualité en raison de concentrations en entérocoques importantes, notamment en novembre : en dégradation par rapport à l'année précédente.</t>
  </si>
  <si>
    <t>Bien que l'ensemble des indices diatomées et macroinvertébrés soient en diminution par rapport à l'année précédente, l'état biologique reste moyen.</t>
  </si>
  <si>
    <t>Malgré un bon état stable concernant la physicochimie soutenant l'état écologique, celui-ci est seulement moyen et en diminution par rapport à l'année précédente.</t>
  </si>
  <si>
    <t>Sur les 6 séries de prélèvements initialement prévues, seule celle de mai a pu être réalisée : la station était en rupture d'écoulement lors de tous lees autres passages. Il n'est donc pas pertinent d'évaluer l'évolution de son état sur cette unique base.
En mai, l'état écologique redevient bon en l'absence de dépassement de seuil des concentrations en nitrates (qui avaient causé le déclassement en état moyen l'année précédent).
L'unique résultat de bactériologie indique une qualité médiocre en raison de la concentration en entérocoques alors qu'elle état moyenne l'année précédente.</t>
  </si>
  <si>
    <t>L'indice diatomées passe de très bon à bon et même si l'indice macro-invertébrés est en augmentation, il continue de limiter l'état en qualité moyenne, comme l'année précédente.</t>
  </si>
  <si>
    <t>Sur les 6 séries de mesures initialement programmées, 5 n'ont pas pu être réalisées en raison de rupture d'écoulement (de juin à novembre)</t>
  </si>
  <si>
    <t>En rupture d'écoulement entre juin et novembre, les résultats 2020 reposent exclusivement sur la campagne de mai. Il n'est donc pas envisageable de dresser un bilan global si ce n'est pour noter l'importance de la période de rupture d'écoulement.</t>
  </si>
  <si>
    <t>Légère dégradation lié à un faible taux de saturation en oxygène mais entrainant un déclassement de l'état écologique physicochimique de bon  à moyen par rapport à l'année précédente.
Bactériologie de mauvaise qualité en raison de concentrations élevées en entérocoques presque toute l'année, situation stable par rapport à l'année précédente.</t>
  </si>
  <si>
    <t>Bien que l'indice diatomées diminue, il continue de correspondre à un bon état. C'est l'indice macroinvertébrés, quasiment identique à celui de l'année précédente, qui continue de limiter l'état biologique en moyen, comme l'année précédente.</t>
  </si>
  <si>
    <t>Bien que l'ensemble des caractérisations de l'état restent inchangées par rapport à l'année précédente, on enregistre de légères dégradations de l'état lié au suivi diatomées, ainsi que de la physicochimie soutenant l'état écologique.</t>
  </si>
  <si>
    <t>Commentaire uniquement sur le complément bactériologique.
Bactériologie de mauvaise qualité en raison notamment de concentrations élevées en entérocoques. Stabilité par rapport à l'année précédente.</t>
  </si>
  <si>
    <t>État écologique physicochimique médiocre par rapport à l'année précédente : les déclassements liés aux fortes concentrations en orthophosphates, phosphore total ou en nitrites (impact d'eaux usées ?) apparaissent comme une amélioration vis-à-vis de la situation de l'année précédente.</t>
  </si>
  <si>
    <t>État écologique physicochimique mauvais en raison de phosphore en excès, dont une partie d'orthophosphates, en dégradation par rapport aux années précédentes. On enregistre également une détérioration concernant le bilan oxygène passant de moyen à médiocre en raison  de faibles concentration et taux de saturation en oxygène dissous.</t>
  </si>
  <si>
    <t>État écologique physicochimique moyen en raison de concentrations et de taux de saturation en oxygène faibles et de concentrations de nitrates élevées : amélioration par rapport à l'année précédente.</t>
  </si>
  <si>
    <t>Sur 12 séries de mesures annuelles initialement programmées, 7 n'ont pas pu être réalisées en raison de rupture d'écoulement (de juillet à décembre)</t>
  </si>
  <si>
    <t>L'état écologique physicochimique reste moyen en raison de concentrations en nitrates importantes, mais on n'enregistre plus de pic d'ammonium : amélioration par rapport à l'année précédente.</t>
  </si>
  <si>
    <t>Si la physicochimie soutenant l'état écologique reste moyenne, la disparition de pics d'ammonium marque une amélioration par rapport à l'année précédente.
Légère amélioration de la situation vis-à-vis des pesticides.</t>
  </si>
  <si>
    <t>05013210 - ri de Gensac - Gensac</t>
  </si>
  <si>
    <t>L'état écologique physicochimique reste moyen en raison  de concentrations et taux de saturation en oxygène faibles, ainsi que de concentrations déclassantes en nitrites en augmentation, même si on ne déplore plus de pic d'ammonium. Situation stable par rapport à l'année précédente.
Bactériologie de mauvaise qualité en raison de concentrations importantes d'entérocoques.</t>
  </si>
  <si>
    <t>Les diatomées révèlent, comme l'année précédente, une bonne qualité.
L'indice macroinvertébrés est en forte baisse, entrainant un déclassement de la classe de qualité. Le peuplement est peu polluosensible et très déséquilibré dans sa structure. Les taxons abondants sont euryèces et ubiquistes. Dégradation par rapport à l'année précédente.</t>
  </si>
  <si>
    <t>Si la composante physicochimique de l'état écologique reste en état moyen, la composante hydrobiologique en revanche connait une dégradation à l'origine d'un déclassement en état médiocre.</t>
  </si>
  <si>
    <t>05013680 - La Guirlande à Vaux-Rouillac</t>
  </si>
  <si>
    <t>Chlortolu µg/L</t>
  </si>
  <si>
    <t>Diméthomor µg/L</t>
  </si>
  <si>
    <t>Métalaxyl µg/L</t>
  </si>
  <si>
    <t>Myclobutan µg/L</t>
  </si>
  <si>
    <t>Oxadixyl µg/L</t>
  </si>
  <si>
    <t>Tébuco. µg/L</t>
  </si>
  <si>
    <t>Tetraconaz µg/L</t>
  </si>
  <si>
    <t>État écologique physicochimique bon, comme l'année précédente.
Bactériologie de mauvaise qualité en raison de concentrations élevées d'E. coli et surtout d'entérocoques.</t>
  </si>
  <si>
    <t>L'indice diatomique est équivalent à celui observé l'année précédente ce qui indique une bonne qualité.
L'indice macroinvertébrés est similaire aux observations de l'année précédente.
La station est en état biologique moyen : stabilité par rapport à l'année précédente.</t>
  </si>
  <si>
    <t>Comme l'année précédente, malgré un bon état de la composante physicochimique, l'état écologique est moyen en raison de sa composante hydrobiologique. Situation stable par rapport à l'année précédente.</t>
  </si>
  <si>
    <t>Comme l'année précédente, état écologique physicochimique moyen en raison de taux de saturation en oxygène faible et de nitrates élevés.
Bactériologie de mauvaise qualité en raison de concnetrations importantes d'entérocoques.</t>
  </si>
  <si>
    <t>Par rapport à l'année précédente, amélioration aussi bien de l'indice diatomées (de moyen à bon état) que de l'indice macroinvertébrés (de médiocre à moyen état).</t>
  </si>
  <si>
    <t>Si la composante physicochimique de l'état écologique reste en état moyen, la composante hydrobiologique en revanche connait une amélioration de médiocre à moyen état par rapport à l'année précédente.</t>
  </si>
  <si>
    <t>Bon état écologique physicochimique grâce à l'absence de pics thermiques estivaux  : situation en amélioration par rapport aux années précédentes.
Bactériologie de mauvaise qualité en raison de fortes concentrations en entérocoques.</t>
  </si>
  <si>
    <t>L'état biologique est dégradé en état moyen en raison de la baisse de l'indice macroinvertébrés, et malgré l'augmentation de l'indice diatomées. Dégradation par rapport à l'année précédente.</t>
  </si>
  <si>
    <t>État global déclassé en moyen en raison de perturbations affectant les macroinvertébrés. Dégradation par rapport à l'année précédente.</t>
  </si>
  <si>
    <t>État écologique physicochimique moyen en raison du bilan oxygène (oxygène dissous et taux de saturation en oxygène trop faibles) : stabilité par rapport à l'année précédente, même si on ne mesure plus d'hyperthermie.
Bactériologie de mauvaise qualité essentiellement en raison de concentrations élevées en entérocoques.</t>
  </si>
  <si>
    <t>Composante physicochimique globale de l'état écologique en état moyen, en raison de désoxygénation en période estivale. Situation stable par rapport à l'année précédente.</t>
  </si>
  <si>
    <t>L'état écologique hydrobiologique est bon, comme l'année précédente, mais on observe une progression des indices biologiques, aussi bien pour les diatomées que pour les macroinvertébrés, ces derniers étant même à l'origine d'une qualification de très bon état.</t>
  </si>
  <si>
    <t>État écologique physicochimique bon : situation stable par rapport à l'année précédente
Bactériologie de mauvaise qualité en raison essentiellement de pics d'entérocoques.</t>
  </si>
  <si>
    <t>État écologique bon, aussi bien dans sa composante physicochimique globale qu'hydrobiologique, mais avec, pour cette dernière, augmentation des indices.</t>
  </si>
  <si>
    <t>Comme l'année précédente, état écologique physicochimique bon.
Bactériologie de mauvaise qualité en raison de concentrations d'E. coli et d'entérocoques élevées.</t>
  </si>
  <si>
    <t>AVIS sur le BILAN des résultats recueillis en 2020 dans le cadre du RECEMA Charente transmis à l'Agence de l'eau Adour-Garonne (SQE)</t>
  </si>
  <si>
    <t>L'état écologique hydrobiologique progresse de médiocre à moyen : on observe une progression des indices biologiques, aussi bien pour les diatomées que pour les macroinvertébrés. Amélioration par rapport à l'année précédente.</t>
  </si>
  <si>
    <t>Avec une composante physicochimique générale qui reste bonne, l'état écologique progresse de médiocre à moyen en raison de sa composante hydrobiologique dont les notes indicielles progressent globalement.</t>
  </si>
  <si>
    <t>Commentaire uniquement sur le complément bactériologique.
Bactériologie de mauvaise qualité essentiellement en raison de pics d'entérocoques. Stabilité par rapport à l'année précédente.</t>
  </si>
  <si>
    <t>Mauvaise qualité bactériologique : situation stable par rapport à l'année précédente.</t>
  </si>
  <si>
    <t>Forte amélioration avec passage d'un état écologique physicochimique médiocre à bon : on n'enregistre plus aucun pic de macropolluants minéraux ou organiques (orthophosphates, phosphore total, ammonium, nitrites, etc.).
La bactériologie reste néanmoins de mauvaise qualité en raison de concentrations élevées en E. coli et d'entérocoques élevées pour la plupart des mesures.</t>
  </si>
  <si>
    <t>L'état écologique hydrobiologique reste médiocre avec un indice macroinvertébrés en baisse (absence de suivi diatomées) par rapport à l'année précédente.</t>
  </si>
  <si>
    <t>En dépit de la remarquable amélioration de la situation de la station vis-à-vis de l'état physicochimique soutenant la biologie, les indices hydrobiologiques en régression maintiennent la station en état médiocre. A surveiller les années suivantes : la pérennité de l'amélioration des pressions physicochimiques pourrait à moyen terme se traduire également sur une amélioration des indices biologiques, à moins que ces derniers ne soient influencés par d'autres sources de perturbations ?</t>
  </si>
  <si>
    <t>État écologique physicochimique bon : situation stable par rapport aux années précédentes.
Bactériologie de mauvaise qualité médiocre en raison d'un pic d'E. coli en novembre.</t>
  </si>
  <si>
    <t>État écologique hydrobiologique moyen révélé par les macroinvertébrés (absence de suivi diatomées) : situation stable par rapport à l'année précédente.</t>
  </si>
  <si>
    <t>Comme l'année précédente, malgré une composante physicochimique générale bonne, l'état écologique est moyen en raison de sa composante hydrobiologique dégradée.</t>
  </si>
  <si>
    <t>Comme l'année précédente, état écologique physicochimique bon.
Bactériologie de qualité moyenne, sans pics d'entérocoques : situation en amélioration par rapport à l'année précédente.</t>
  </si>
  <si>
    <t>Composante physicochimique de l'état écologique bonne : situation stable par rapport à l'année précédente.</t>
  </si>
  <si>
    <t>État écologique physicochimique en progression de moyen à bon en raison de l'absence de pics de nitrates cette année : amélioration par rapport à l'année précédente.
Bactériologie de mauvaise qualité en raison de concentrations importantes d'entérocoques.</t>
  </si>
  <si>
    <t>Bon état écologique hydrobiologique révélé aussi bien par les diatomées que les macroinvertébrés : situation stable par rapport à l'année précédente.</t>
  </si>
  <si>
    <t>Commentaire uniquement sur le complément bactériologique.
Bactériologie de mauvaise qualité en raison de concentrations élevées en entérocoques : situation stable par rapport aux années précédentes.</t>
  </si>
  <si>
    <t>État écologique physicochimique médiocre en raison de valeurs de sous-saturation en oxygène révélant une pression organique importante : situation stable par rapport aux années précédentes.
Bactériologie de qualité médiocre essentiellement en raison de concentrations élevées en entérocoques.</t>
  </si>
  <si>
    <t>Bon état écologique hydrobiologique révélé aussi bien par les diatomées que les macroinvertébrés : situation stable par rapport aux années précédentes.</t>
  </si>
  <si>
    <t>Comme les années précédentes, malgré une composante physicochimique générale de l'état écologique qui reste moyenne en raison de sous-saturation en oxygène, la composante hydrobiologique de celui-ci reste bonne.</t>
  </si>
  <si>
    <t>05021250</t>
  </si>
  <si>
    <t>Tardoire à Roussines</t>
  </si>
  <si>
    <t>SYMBA-BT</t>
  </si>
  <si>
    <t>Présence de pesticides en eaux brutes et avec dépassement du seuil de potabilité.</t>
  </si>
  <si>
    <t>05021480</t>
  </si>
  <si>
    <t>Colle à Saint-Matthieu</t>
  </si>
  <si>
    <t>Comme en 2018 (pas de suivi en 2019), le très bon état biologique est confirmé aussi bien par les indices diatomées que macroinvertébrés, qui sont même en hausse.</t>
  </si>
  <si>
    <t>Comme en 2018 (absence de suivis en 2019), malgré des composantes physicochimiques  qualifiées de médiocre en raison de fortes concentration en cargone organique, l'état biologique apparait très bon.</t>
  </si>
  <si>
    <t>Par rapport à l'année précédente, dégradation de l'état de médiocre à mauvais en raison de fortes concentrations en carbone organique dissous.
Bactériologie de mauvaise qualité en raison d'un pic d'entérocoques en juillet.</t>
  </si>
  <si>
    <t>Si les macro-invertébrés, les diatomées déterminent seulement un bon état biologique, en augmentation par rapport à l'année précédente.</t>
  </si>
  <si>
    <t>05022120</t>
  </si>
  <si>
    <t>Bandiat à Marval</t>
  </si>
  <si>
    <t>Comme en 2018 (pas de suivi en 2019), l'état est médiocre en raison de fortes concentrations en carbone organique dissous.
Bactériologie médiocre en raison de pics d'entérocoques.</t>
  </si>
  <si>
    <t>Comme en 2018 (pas de suivi en 2019), l'état est moyen en raison de fortes concentrations en carbone organique dissous.
Bactériologie mauvaise en raison d'un pic d'entérocoques en septembre.</t>
  </si>
  <si>
    <t>Comme en 2018 (pas de suivi en 2019), le très bon état biologique est confirmé aussi bien par les indices diatomées que macroinvertébrés.</t>
  </si>
  <si>
    <t>Comme en 2018 (absence de suivis en 2019), malgré des composantes physicochimiques  qualifiées de moyennes en raison de fortes concentration en carbone organique, l'état biologique apparait très bon.</t>
  </si>
  <si>
    <t>Dernier suivi : 2019</t>
  </si>
  <si>
    <t>Comme les années précédentes, bon état écologique hydrobiologique révélé aussi bien par les diatomées que les macroinvertébrés.</t>
  </si>
  <si>
    <t>Amélioration des composantes physicochimiques qui repassent d'un état moyen à bon en l'absence de pics de température.
Bactériologie de qualité mauvaise en raison de pics d'entérocoques en mai et juin.</t>
  </si>
  <si>
    <t>Comme l'année précédente, bon état écologique physicochimique.
Bactériologie de mauvaise qualité en raison de concentrations d'E. coli et d'entérocoques élevées.</t>
  </si>
  <si>
    <t>Bien que les indices diatomées comme macroinvertébrés marquent d'importantes dégradations, le bon état n'est pas remis en question.</t>
  </si>
  <si>
    <t>Amélioration  de l'état écologique physicochimique de médiocre en bon, en raison d'absence de pics d'orthophosphates par rapport à l'année précédente. 
Bactériologie de mauvaise qualité en raison de fortes concentrations aussi bien en E. coli qu'en entérocoques.</t>
  </si>
  <si>
    <t>Spectaculaire amélioration de l'état biologique (de moyen à bon) marquée par de nettes améliorations des indices diatomées comme macroinvertébrés.</t>
  </si>
  <si>
    <t>Comme l'année précédente, bon état écologique physicochimique.
Bactériologie de mauvaise qualité en raison de pics d'E.coli et d'entérocoques en juin.</t>
  </si>
  <si>
    <t>Bien que les indices diatomées et macroinvertébrés soient en diminution, l'état biologique reste bon.</t>
  </si>
  <si>
    <t>STEP Roumazières, barrages Lavaud et Mas-Chaban</t>
  </si>
  <si>
    <t>Commentaire uniquement sur le complément bactériologique.
Bactériologie de mauvaise qualité en raison de pics d'E. coli et d'entérocoques : stabilité par rapport aux années précédentes.</t>
  </si>
  <si>
    <t>Mauvaise qualité bactériologique.
Présence de pesticides en eaux brutes et avec dépassement du seuil de potabilité.</t>
  </si>
  <si>
    <t>Médiocre qualité bactériologique.
Présence de pesticides en eaux brutes et avec dépassement du seuil de potabilité.</t>
  </si>
  <si>
    <t>Suivi uniquement sur septembre et novembre dans le cadre du RECEMA Charente. Commentaire uniquement sur le complément bactériologique.
Bactériologie de médiocre qualité en raison de concentration en E. coli. Amélioration par rapport à l'année précédente.</t>
  </si>
  <si>
    <t>Station d'évaluation d'un ancien affluent de la Charente (la Treize) alimentant également le plan d'eau amont de Lavaud (la Guerlie)</t>
  </si>
  <si>
    <t>Suivi uniquement sur septembre et novembre dans le cadre du RECEMA Charente.
Etat écologique physicochimique moyen en raison notamment du carbone organique.
Bactériologie de moyenne qualité en raison de fortes concentrations d'E. coli et d'entérocoques.
Amélioration par rapport à l'année précédente.</t>
  </si>
  <si>
    <t>L'amélioration des résultats hydrobiologiques indiquent une station en état moyen.</t>
  </si>
  <si>
    <t>Sur 303 molécules recherchées, 10 sont quantifiées sur cette station, dont 2 avec dépassement du seuil de potabilisation (0,1µg/l) : atrazine déséthyl déisopropyl et diméthomorphe. La concentration maximale est mesurée sur le diméthomorphe en juin (0,20µg/l). Les molécules quantifiées sont moins nombreuses que l'année précédente.</t>
  </si>
  <si>
    <t>État écologique bon dans sa composante physicochimique générale : situation stable par rapport aux années précédentes.
Des molécules de pesticides quantifiées en moins grand nombre, mais sans évolution du nombre de molécules dont les concentrations dépassent le seuil de potabilité. Amélioration à nuancer cependant avec la quantification en 2020 de 3 nouvelles molécules jamais quantifiées jusqu'alors (traces) : chlortoluron (herbicide), myclobutanil (fongicide) et Tétraconazole (fongicide).</t>
  </si>
  <si>
    <t>Validée EPTB</t>
  </si>
  <si>
    <t>Historique</t>
  </si>
  <si>
    <t>Absence fiche 2020</t>
  </si>
  <si>
    <t>En dépit de la stabilité de l'état de l'eau vis-à-vis des macropolluants, la forte diminution de l'indice diatomées révèle une dégradation globale d'un état restant déclassé par l'indice macroinvertébrés par rapport à l'année précédente.</t>
  </si>
  <si>
    <t>État écologique bon dans ses composantes physicochimiques générales et hydrobiologiques. Malgré une certaine stabilité sur la plupart des composantes, la forte diminution de l'indice diatomées, même s'il ne remet pas en question le bon état de la station, est à noter : il indique une dégradation de l'état de la station.</t>
  </si>
  <si>
    <t>Sur 303 molécules recherchées, 9 sont quantifiées sur cette station, dont 6 avec dépassement du seuil de potabilisation (0,1µg/l) : metolClESA, AMPA, glyphosate, pyrimethan, metolClOXA, methamidop. Bien que l'on quantifie moins de molécules que l'année précédente, celles présentant des dépassements du seuil de potabilité sont plus nombreuses. La concentration maximale est mesurée sur le MetolClESA en novembre (2,5µg/l). Ces tendances inversées justifient une évaluation à la stabilité.</t>
  </si>
  <si>
    <t>État de nouveau médiocre en raison de concentrations en matières phosphorées ou nitrites qui semblent tracer des impacts de rejets d'eaux usées.
Tendances inversées de la situation vis-à-vis des pesticides entre le nombre de molécules quantifiées et celles dépassant le seuil de potabilité.</t>
  </si>
  <si>
    <t>Sur 303 molécules recherchées, 6 sont quantifiées sur cette station, dont 5 avec dépassement du seuil de potabilisation (0,1µg/l) : metolClESA, AMPA, glyphosate, methamidop, metolClOXA. Bien que l'on quantifie moins de molécules que l'année précédente, celles présentant des dépassements du seuil de potabilité sont plus nombreuses. La concentration maximale est mesurée sur le MetolClESA en novembre (2,5µg/l). Ces tendances inversées justifient une évaluation à la stabilité.</t>
  </si>
  <si>
    <t>État dégradé en mauvais en raison de concentrations en matières phosphorées qui semblent tracer des impacts de rejets d'eaux usées.
Tendances inversées de la situation vis-à-vis des pesticides entre le nombre de molécules quantifiées et celles dépassant le seuil de potabilité.</t>
  </si>
  <si>
    <t>Sur 303 molécules recherchées, 3 sont quantifiées sur cette station, dont 2 avec dépassement du seuil de potabilisation (0,1µg/l) : metolClESA et metolClOXA (produits de dégradation du métolachlore). Les molécules quantifiées et en dépassement de seuil de potabilité sont moins nombreuses que l'année précédente. La concentration maximale est mesurée sur le metolClESA en novembre (3,5µg/l).</t>
  </si>
  <si>
    <t>État moyen vis-à-vis des macropolluants et plus particulièrement du bilan oxygène du milieu et des nitrates : amélioration par rapport aux années précédentes.
Légère amélioration de la situation vis-à-vis des pesticides.</t>
  </si>
  <si>
    <t>Sur 303 molécules recherchées, 2 sont quantifiées sur cette station, dont 1 seule avec dépassement du seuil de potabilisation (0,1µg/l), sur le DeDia en mai (0,12µg/l). Les molécules quantifiées et en dépassement de seuil de potabilité sont moins nombreuses que l'année précédente.</t>
  </si>
  <si>
    <t>Bon état écologique marqué aussi bien par les indices hydrobiologiques que par la composante physicochimique : l'absence de pics de nitrates marque une amélioration par rapport à l'année précédente.</t>
  </si>
  <si>
    <t>1ère année de suivis.
Sur 303 molécules recherchées, 7 sont quantifiées sur cette station, dont 3 avec dépassement du seuil de potabilisation (0,1µg/l) : metolachlore, son métabolite metolaClESA et glyphosate. La concentration maximale est mesurée sur le MetolClESA en novembre (0,20µg/l).</t>
  </si>
  <si>
    <t>Malgré une dégradation des composantes physicochimiques liée à de fortes concentrations en carbone organique dissous, l'amélioration de l'indice diatomées détermine une amélioration globale de l'état de la station.</t>
  </si>
  <si>
    <t>Sur 303 molécules recherchées, 8 sont quantifiées sur cette station, dont 2 avec dépassement du seuil de potabilisation (0,1µg/l) : il s'agit de 2 métabolites du metolachlore : metolClESA et metolClOXA. La concentration maximale est mesurée sur le MetolClESA en novembre (0,38µg/l).</t>
  </si>
  <si>
    <t>Bon état global, aussi bien pour les indices hydrobiologiques que les composantes physicochimiques, ces dernières sont en amélioration par rapport à l'année précédente.
Présence de pesticides (métabolites du métolachlore) en eaux brutes et avec dépassement du seuil de potabilité.</t>
  </si>
  <si>
    <t>Sur 303 molécules recherchées, 12 sont quantifiées sur cette station, dont 7 avec dépassement du seuil de potabilisation (0,1µg/l) : metolClESA, clopyralid, metolClOXA, metolachlore, metaldehyd, metazaClES, metazaClOXA. La concentration maximale est mesurée sur le metolClESA en novembre (0,61µg/l).</t>
  </si>
  <si>
    <t>Comme l'année précédente, bon état écologique, aussi bien dans sa composante physicochimique globale qu'hydrobiologique, même si on enregistre une baisse manifeste des indices hydrobiologiques.
Présence de nombreux pesticides en eaux brutes et avec dépassement du seuil de potabilité.</t>
  </si>
  <si>
    <t>État écologique bon, aussi bien dans sa composante physicochimique (en l'absence de pics importants d'orthophosphates notamment) que par les indices biologiques diatomées et macroinvertébrés. Amélioration par rapport à l'année précédente.</t>
  </si>
  <si>
    <t>Bon état écologique aussi bien dans sa composante physicochimique générale qu'hydrobiologique, mais dégradation des indices biologiques.</t>
  </si>
  <si>
    <t>Sur 303 molécules recherchées, 6 sont quantifiées sur cette station, dont 2 avec dépassement du seuil de potabilisation (0,1µg/l) : il s'agit des dérivés du métolachlore metolClESA et metolClOXA. La concentration maximale est mesurée sur le metolClESA en novembre (0,53µg/l).</t>
  </si>
  <si>
    <t>Commentaire uniquement sur le complément bactériologique.
Bactériologie de médiocre qualité en raison de pics d'E. coli et d'entérocoques : amélioration par rapport à l'année précédente.</t>
  </si>
  <si>
    <t>Sur 303 molécules recherchées, 7 sont quantifiées sur cette station, dont 3 avec dépassement du seuil de potabilisation (0,1µg/l) : metolaClESA, metolaClOXA et alaClESA. La concentration maximale est mesurée sur le metolClESA en novembre (0,8µg/l).</t>
  </si>
  <si>
    <t>Sur 303 molécules recherchées, 5 sont quantifiées sur cette station, dont 1 seule avec dépassement du seuil de potabilisation (0,1µg/l) : un métabolite du metolachlore, metolClESA, dont la concentration maximale est mesurée en novembre (0,15µg/l).</t>
  </si>
  <si>
    <t>Médiocre qualité bactériologique.
Présence d'un métabolite du pesticide metolachlore en eaux brutes avec dépassement du seuil de potabilité.</t>
  </si>
  <si>
    <t>Amélioration de l'état hydrobiologique de médiocre à moyen en raison d'une hausse de l'indice macroinvertébrés, tandis que les diatomées classent également la station en état moyen.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</si>
</sst>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0"/>
      <name val="Arial"/>
      <family val="2"/>
    </font>
    <font>
      <b/>
      <sz val="14"/>
      <name val="Arial"/>
      <family val="2"/>
    </font>
    <font>
      <b/>
      <sz val="12"/>
      <name val="Arial"/>
      <family val="2"/>
    </font>
    <font>
      <sz val="11"/>
      <name val="Arial"/>
      <family val="2"/>
    </font>
    <font>
      <b/>
      <sz val="10"/>
      <name val="Arial"/>
      <family val="2"/>
    </font>
    <font>
      <b/>
      <sz val="16"/>
      <name val="Times New Roman"/>
      <family val="1"/>
    </font>
    <font>
      <b/>
      <sz val="16"/>
      <color theme="1"/>
      <name val="Times New Roman"/>
      <family val="1"/>
    </font>
    <font>
      <b/>
      <sz val="11"/>
      <name val="Times New Roman"/>
      <family val="1"/>
    </font>
    <font>
      <sz val="11"/>
      <name val="Times New Roman"/>
      <family val="1"/>
    </font>
    <font>
      <sz val="11"/>
      <color theme="1"/>
      <name val="Times New Roman"/>
      <family val="1"/>
    </font>
    <font>
      <b/>
      <sz val="20"/>
      <color theme="0"/>
      <name val="Times New Roman"/>
      <family val="1"/>
    </font>
    <font>
      <sz val="16"/>
      <color theme="0"/>
      <name val="Times New Roman"/>
      <family val="1"/>
    </font>
    <font>
      <b/>
      <u/>
      <sz val="20"/>
      <color theme="0"/>
      <name val="Arial"/>
      <family val="2"/>
    </font>
    <font>
      <b/>
      <u/>
      <sz val="16"/>
      <name val="Arial"/>
      <family val="2"/>
    </font>
    <font>
      <b/>
      <u/>
      <sz val="22"/>
      <color theme="0"/>
      <name val="Arial"/>
      <family val="2"/>
    </font>
    <font>
      <b/>
      <sz val="20"/>
      <color rgb="FFFF0000"/>
      <name val="Times New Roman"/>
      <family val="1"/>
    </font>
    <font>
      <b/>
      <sz val="16"/>
      <color rgb="FFFF0000"/>
      <name val="Times New Roman"/>
      <family val="1"/>
    </font>
    <font>
      <b/>
      <sz val="11"/>
      <color rgb="FFFF0000"/>
      <name val="Times New Roman"/>
      <family val="1"/>
    </font>
    <font>
      <sz val="11"/>
      <color rgb="FFFF0000"/>
      <name val="Times New Roman"/>
      <family val="1"/>
    </font>
    <font>
      <b/>
      <sz val="20"/>
      <color rgb="FF002060"/>
      <name val="Times New Roman"/>
      <family val="1"/>
    </font>
    <font>
      <b/>
      <sz val="16"/>
      <color rgb="FF002060"/>
      <name val="Times New Roman"/>
      <family val="1"/>
    </font>
    <font>
      <b/>
      <sz val="11"/>
      <color rgb="FF002060"/>
      <name val="Times New Roman"/>
      <family val="1"/>
    </font>
    <font>
      <sz val="11"/>
      <color rgb="FF002060"/>
      <name val="Times New Roman"/>
      <family val="1"/>
    </font>
    <font>
      <b/>
      <sz val="11"/>
      <color theme="1"/>
      <name val="Calibri"/>
      <family val="2"/>
      <scheme val="minor"/>
    </font>
    <font>
      <b/>
      <sz val="11"/>
      <color rgb="FFFFFFFF"/>
      <name val="Calibri"/>
      <family val="2"/>
      <scheme val="minor"/>
    </font>
    <font>
      <b/>
      <sz val="12"/>
      <color rgb="FFFF7E28"/>
      <name val="Calibri"/>
      <family val="2"/>
      <scheme val="minor"/>
    </font>
  </fonts>
  <fills count="15">
    <fill>
      <patternFill patternType="none"/>
    </fill>
    <fill>
      <patternFill patternType="gray125"/>
    </fill>
    <fill>
      <patternFill patternType="solid">
        <fgColor rgb="FF92D050"/>
        <bgColor indexed="31"/>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2060"/>
        <bgColor indexed="64"/>
      </patternFill>
    </fill>
    <fill>
      <patternFill patternType="lightUp"/>
    </fill>
    <fill>
      <patternFill patternType="solid">
        <fgColor indexed="65"/>
        <bgColor indexed="64"/>
      </patternFill>
    </fill>
    <fill>
      <patternFill patternType="solid">
        <fgColor rgb="FFFFFF00"/>
        <bgColor indexed="64"/>
      </patternFill>
    </fill>
    <fill>
      <patternFill patternType="solid">
        <fgColor rgb="FF7094E8"/>
        <bgColor indexed="64"/>
      </patternFill>
    </fill>
  </fills>
  <borders count="59">
    <border>
      <left/>
      <right/>
      <top/>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n">
        <color indexed="64"/>
      </left>
      <right/>
      <top style="thick">
        <color indexed="64"/>
      </top>
      <bottom style="medium">
        <color auto="1"/>
      </bottom>
      <diagonal/>
    </border>
    <border>
      <left/>
      <right/>
      <top style="thick">
        <color auto="1"/>
      </top>
      <bottom style="medium">
        <color indexed="64"/>
      </bottom>
      <diagonal/>
    </border>
    <border>
      <left/>
      <right style="thick">
        <color indexed="64"/>
      </right>
      <top style="thick">
        <color auto="1"/>
      </top>
      <bottom style="medium">
        <color indexed="64"/>
      </bottom>
      <diagonal/>
    </border>
    <border>
      <left/>
      <right/>
      <top/>
      <bottom style="medium">
        <color auto="1"/>
      </bottom>
      <diagonal/>
    </border>
    <border>
      <left style="thick">
        <color auto="1"/>
      </left>
      <right style="medium">
        <color auto="1"/>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style="thick">
        <color auto="1"/>
      </left>
      <right style="medium">
        <color auto="1"/>
      </right>
      <top style="medium">
        <color auto="1"/>
      </top>
      <bottom style="thin">
        <color auto="1"/>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auto="1"/>
      </left>
      <right style="medium">
        <color auto="1"/>
      </right>
      <top style="thin">
        <color auto="1"/>
      </top>
      <bottom style="thin">
        <color auto="1"/>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auto="1"/>
      </left>
      <right style="thin">
        <color auto="1"/>
      </right>
      <top style="thin">
        <color auto="1"/>
      </top>
      <bottom style="thick">
        <color auto="1"/>
      </bottom>
      <diagonal/>
    </border>
    <border>
      <left style="thin">
        <color indexed="64"/>
      </left>
      <right style="medium">
        <color indexed="64"/>
      </right>
      <top style="thin">
        <color indexed="64"/>
      </top>
      <bottom style="thick">
        <color indexed="64"/>
      </bottom>
      <diagonal/>
    </border>
    <border>
      <left/>
      <right style="thin">
        <color indexed="64"/>
      </right>
      <top style="thin">
        <color auto="1"/>
      </top>
      <bottom style="thick">
        <color auto="1"/>
      </bottom>
      <diagonal/>
    </border>
    <border>
      <left style="thin">
        <color auto="1"/>
      </left>
      <right style="thin">
        <color auto="1"/>
      </right>
      <top style="thin">
        <color auto="1"/>
      </top>
      <bottom style="thick">
        <color auto="1"/>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style="thick">
        <color auto="1"/>
      </left>
      <right style="medium">
        <color auto="1"/>
      </right>
      <top/>
      <bottom style="thin">
        <color auto="1"/>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right/>
      <top style="medium">
        <color auto="1"/>
      </top>
      <bottom style="medium">
        <color auto="1"/>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bottom style="medium">
        <color auto="1"/>
      </bottom>
      <diagonal/>
    </border>
    <border>
      <left style="thin">
        <color indexed="64"/>
      </left>
      <right style="thick">
        <color indexed="64"/>
      </right>
      <top/>
      <bottom style="medium">
        <color auto="1"/>
      </bottom>
      <diagonal/>
    </border>
  </borders>
  <cellStyleXfs count="3">
    <xf numFmtId="0" fontId="0" fillId="0" borderId="0"/>
    <xf numFmtId="0" fontId="1" fillId="0" borderId="0"/>
    <xf numFmtId="0" fontId="1" fillId="0" borderId="0"/>
  </cellStyleXfs>
  <cellXfs count="163">
    <xf numFmtId="0" fontId="0" fillId="0" borderId="0" xfId="0"/>
    <xf numFmtId="0" fontId="2" fillId="7" borderId="15" xfId="1" applyFont="1" applyFill="1" applyBorder="1" applyAlignment="1">
      <alignment horizontal="center" vertical="center" wrapText="1"/>
    </xf>
    <xf numFmtId="0" fontId="3" fillId="0" borderId="19" xfId="1" applyFont="1" applyBorder="1" applyAlignment="1">
      <alignment horizontal="center" vertical="center" wrapText="1"/>
    </xf>
    <xf numFmtId="0" fontId="4" fillId="3" borderId="20" xfId="1" applyFont="1" applyFill="1" applyBorder="1" applyAlignment="1">
      <alignment horizontal="center" vertical="center" wrapText="1"/>
    </xf>
    <xf numFmtId="0" fontId="4" fillId="3" borderId="21" xfId="1" applyFont="1" applyFill="1" applyBorder="1" applyAlignment="1">
      <alignment horizontal="center" vertical="center" wrapText="1"/>
    </xf>
    <xf numFmtId="0" fontId="1" fillId="4" borderId="22" xfId="1" applyFont="1" applyFill="1" applyBorder="1" applyAlignment="1">
      <alignment horizontal="center" vertical="center" textRotation="90" wrapText="1"/>
    </xf>
    <xf numFmtId="0" fontId="1" fillId="4" borderId="23" xfId="1" applyFont="1" applyFill="1" applyBorder="1" applyAlignment="1">
      <alignment horizontal="center" vertical="center" textRotation="90" wrapText="1"/>
    </xf>
    <xf numFmtId="0" fontId="4" fillId="4" borderId="24" xfId="1" applyFont="1" applyFill="1" applyBorder="1" applyAlignment="1">
      <alignment horizontal="center" vertical="center" wrapText="1"/>
    </xf>
    <xf numFmtId="0" fontId="5" fillId="5" borderId="20" xfId="1" applyFont="1" applyFill="1" applyBorder="1" applyAlignment="1">
      <alignment horizontal="center" vertical="center" wrapText="1"/>
    </xf>
    <xf numFmtId="0" fontId="1" fillId="5" borderId="24"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 fillId="6" borderId="24" xfId="1" applyFont="1" applyFill="1" applyBorder="1" applyAlignment="1">
      <alignment horizontal="center" vertical="center" wrapText="1"/>
    </xf>
    <xf numFmtId="0" fontId="1" fillId="7" borderId="9" xfId="1" applyFont="1" applyFill="1" applyBorder="1" applyAlignment="1">
      <alignment horizontal="center" vertical="center" wrapText="1"/>
    </xf>
    <xf numFmtId="0" fontId="5" fillId="8" borderId="20" xfId="1" applyFont="1" applyFill="1" applyBorder="1" applyAlignment="1">
      <alignment horizontal="center" vertical="center" wrapText="1"/>
    </xf>
    <xf numFmtId="0" fontId="1" fillId="8" borderId="23" xfId="1" applyFont="1" applyFill="1" applyBorder="1" applyAlignment="1">
      <alignment horizontal="center" vertical="center" wrapText="1"/>
    </xf>
    <xf numFmtId="0" fontId="5" fillId="8" borderId="23" xfId="1" applyFont="1" applyFill="1" applyBorder="1" applyAlignment="1">
      <alignment horizontal="center" vertical="center" wrapText="1"/>
    </xf>
    <xf numFmtId="0" fontId="5" fillId="0" borderId="7" xfId="1" applyFont="1" applyBorder="1" applyAlignment="1">
      <alignment horizontal="center" vertical="center" wrapText="1"/>
    </xf>
    <xf numFmtId="0" fontId="8" fillId="0" borderId="0" xfId="2" applyFont="1" applyBorder="1" applyAlignment="1">
      <alignment horizontal="center" vertical="center"/>
    </xf>
    <xf numFmtId="49" fontId="7" fillId="0" borderId="30" xfId="0" quotePrefix="1" applyNumberFormat="1" applyFont="1" applyFill="1" applyBorder="1" applyAlignment="1">
      <alignment horizontal="center" vertical="center" wrapText="1"/>
    </xf>
    <xf numFmtId="0" fontId="6" fillId="0" borderId="31" xfId="2" applyFont="1" applyBorder="1" applyAlignment="1">
      <alignment horizontal="center" vertical="center" wrapText="1"/>
    </xf>
    <xf numFmtId="0" fontId="8" fillId="0" borderId="32" xfId="2" applyFont="1" applyBorder="1" applyAlignment="1">
      <alignment horizontal="center" vertical="center"/>
    </xf>
    <xf numFmtId="0" fontId="9" fillId="0" borderId="33" xfId="2" applyFont="1" applyBorder="1" applyAlignment="1">
      <alignment horizontal="center" vertical="center" wrapText="1"/>
    </xf>
    <xf numFmtId="0" fontId="9" fillId="0" borderId="34" xfId="2" applyFont="1" applyBorder="1" applyAlignment="1">
      <alignment horizontal="center" vertical="center" wrapText="1"/>
    </xf>
    <xf numFmtId="0" fontId="9" fillId="0" borderId="35"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30" xfId="2" applyFont="1" applyBorder="1" applyAlignment="1">
      <alignment horizontal="center" vertical="center" wrapText="1"/>
    </xf>
    <xf numFmtId="0" fontId="7" fillId="0" borderId="0" xfId="0" applyFont="1" applyFill="1" applyBorder="1" applyAlignment="1">
      <alignment horizontal="center" wrapText="1"/>
    </xf>
    <xf numFmtId="0" fontId="10" fillId="0" borderId="0" xfId="0" applyFont="1" applyBorder="1" applyAlignment="1">
      <alignment horizontal="center"/>
    </xf>
    <xf numFmtId="0" fontId="7" fillId="0" borderId="0" xfId="0" applyFont="1" applyBorder="1" applyAlignment="1">
      <alignment horizontal="center" wrapText="1"/>
    </xf>
    <xf numFmtId="0" fontId="7" fillId="0" borderId="9" xfId="0" applyFont="1" applyFill="1" applyBorder="1" applyAlignment="1">
      <alignment horizontal="center" wrapText="1"/>
    </xf>
    <xf numFmtId="0" fontId="7" fillId="0" borderId="31" xfId="0" applyFont="1" applyBorder="1" applyAlignment="1">
      <alignment horizontal="center" wrapText="1"/>
    </xf>
    <xf numFmtId="0" fontId="10" fillId="0" borderId="20" xfId="0" applyFont="1" applyBorder="1" applyAlignment="1">
      <alignment horizontal="center"/>
    </xf>
    <xf numFmtId="0" fontId="10" fillId="0" borderId="24"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0" fillId="0" borderId="9" xfId="0" applyFont="1" applyBorder="1" applyAlignment="1">
      <alignment horizontal="center"/>
    </xf>
    <xf numFmtId="0" fontId="10" fillId="0" borderId="0" xfId="0" applyFont="1" applyAlignment="1">
      <alignment horizontal="center"/>
    </xf>
    <xf numFmtId="0" fontId="11" fillId="9" borderId="29" xfId="2" applyFont="1" applyFill="1" applyBorder="1" applyAlignment="1">
      <alignment horizontal="center" vertical="center" wrapText="1"/>
    </xf>
    <xf numFmtId="0" fontId="12" fillId="9" borderId="0" xfId="0" applyFont="1" applyFill="1" applyBorder="1" applyAlignment="1">
      <alignment horizontal="center" wrapText="1"/>
    </xf>
    <xf numFmtId="0" fontId="12" fillId="9" borderId="45" xfId="0" applyFont="1" applyFill="1" applyBorder="1" applyAlignment="1">
      <alignment horizontal="center" wrapText="1"/>
    </xf>
    <xf numFmtId="0" fontId="15" fillId="10" borderId="7" xfId="1" applyFont="1" applyFill="1" applyBorder="1" applyAlignment="1">
      <alignment horizontal="center" vertical="center" wrapText="1"/>
    </xf>
    <xf numFmtId="0" fontId="8" fillId="11" borderId="32" xfId="2" applyFont="1" applyFill="1" applyBorder="1" applyAlignment="1">
      <alignment horizontal="center" vertical="center"/>
    </xf>
    <xf numFmtId="0" fontId="9" fillId="12" borderId="36" xfId="2" applyFont="1" applyFill="1" applyBorder="1" applyAlignment="1">
      <alignment horizontal="center" vertical="center" wrapText="1"/>
    </xf>
    <xf numFmtId="49" fontId="17" fillId="0" borderId="16" xfId="0" quotePrefix="1" applyNumberFormat="1" applyFont="1" applyFill="1" applyBorder="1" applyAlignment="1">
      <alignment horizontal="center" vertical="center" wrapText="1"/>
    </xf>
    <xf numFmtId="0" fontId="18" fillId="0" borderId="0" xfId="2" applyFont="1" applyBorder="1" applyAlignment="1">
      <alignment horizontal="center" vertical="center"/>
    </xf>
    <xf numFmtId="0" fontId="20" fillId="9" borderId="46" xfId="2" applyFont="1" applyFill="1" applyBorder="1" applyAlignment="1">
      <alignment horizontal="center" vertical="center" wrapText="1"/>
    </xf>
    <xf numFmtId="49" fontId="21" fillId="0" borderId="16" xfId="0" quotePrefix="1" applyNumberFormat="1" applyFont="1" applyFill="1" applyBorder="1" applyAlignment="1">
      <alignment horizontal="center" vertical="center" wrapText="1"/>
    </xf>
    <xf numFmtId="0" fontId="21" fillId="0" borderId="47" xfId="2" applyFont="1" applyBorder="1" applyAlignment="1">
      <alignment horizontal="center" vertical="center" wrapText="1"/>
    </xf>
    <xf numFmtId="0" fontId="22" fillId="0" borderId="48" xfId="2" applyFont="1" applyBorder="1" applyAlignment="1">
      <alignment horizontal="center" vertical="center"/>
    </xf>
    <xf numFmtId="0" fontId="23" fillId="0" borderId="49" xfId="2" applyFont="1" applyBorder="1" applyAlignment="1">
      <alignment horizontal="center" vertical="center" wrapText="1"/>
    </xf>
    <xf numFmtId="0" fontId="23" fillId="0" borderId="50" xfId="2" applyFont="1" applyBorder="1" applyAlignment="1">
      <alignment horizontal="center" vertical="center" wrapText="1"/>
    </xf>
    <xf numFmtId="0" fontId="23" fillId="0" borderId="51" xfId="2" applyFont="1" applyBorder="1" applyAlignment="1">
      <alignment horizontal="center" vertical="center" wrapText="1"/>
    </xf>
    <xf numFmtId="0" fontId="23" fillId="0" borderId="52" xfId="2" applyFont="1" applyBorder="1" applyAlignment="1">
      <alignment horizontal="center" vertical="center" wrapText="1"/>
    </xf>
    <xf numFmtId="0" fontId="22" fillId="11" borderId="48" xfId="2" applyFont="1" applyFill="1" applyBorder="1" applyAlignment="1">
      <alignment horizontal="center" vertical="center"/>
    </xf>
    <xf numFmtId="0" fontId="23" fillId="12" borderId="52" xfId="2" applyFont="1" applyFill="1" applyBorder="1" applyAlignment="1">
      <alignment horizontal="center" vertical="center" wrapText="1"/>
    </xf>
    <xf numFmtId="0" fontId="23" fillId="0" borderId="15" xfId="2" applyFont="1" applyBorder="1" applyAlignment="1">
      <alignment horizontal="center" vertical="center" wrapText="1"/>
    </xf>
    <xf numFmtId="0" fontId="22" fillId="0" borderId="0" xfId="2" applyFont="1" applyBorder="1" applyAlignment="1">
      <alignment horizontal="center" vertical="center"/>
    </xf>
    <xf numFmtId="0" fontId="16" fillId="9" borderId="26" xfId="2" applyFont="1" applyFill="1" applyBorder="1" applyAlignment="1">
      <alignment horizontal="center" vertical="center" wrapText="1"/>
    </xf>
    <xf numFmtId="0" fontId="17" fillId="0" borderId="27" xfId="2" applyFont="1" applyBorder="1" applyAlignment="1">
      <alignment horizontal="center" vertical="center" wrapText="1"/>
    </xf>
    <xf numFmtId="0" fontId="18" fillId="0" borderId="11" xfId="2" applyFont="1" applyBorder="1" applyAlignment="1">
      <alignment horizontal="center" vertical="center"/>
    </xf>
    <xf numFmtId="0" fontId="19" fillId="0" borderId="12" xfId="2" applyFont="1" applyBorder="1" applyAlignment="1">
      <alignment horizontal="center" vertical="center" wrapText="1"/>
    </xf>
    <xf numFmtId="0" fontId="19" fillId="0" borderId="13"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28" xfId="2" applyFont="1" applyBorder="1" applyAlignment="1">
      <alignment horizontal="center" vertical="center" wrapText="1"/>
    </xf>
    <xf numFmtId="0" fontId="18" fillId="11" borderId="11" xfId="2" applyFont="1" applyFill="1" applyBorder="1" applyAlignment="1">
      <alignment horizontal="center" vertical="center"/>
    </xf>
    <xf numFmtId="0" fontId="19" fillId="12" borderId="28" xfId="2" applyFont="1" applyFill="1" applyBorder="1" applyAlignment="1">
      <alignment horizontal="center" vertical="center" wrapText="1"/>
    </xf>
    <xf numFmtId="0" fontId="19" fillId="0" borderId="16" xfId="2" applyFont="1" applyBorder="1" applyAlignment="1">
      <alignment horizontal="center" vertical="center" wrapText="1"/>
    </xf>
    <xf numFmtId="0" fontId="20" fillId="9" borderId="29" xfId="2" applyFont="1" applyFill="1" applyBorder="1" applyAlignment="1">
      <alignment horizontal="center" vertical="center" wrapText="1"/>
    </xf>
    <xf numFmtId="49" fontId="21" fillId="0" borderId="30" xfId="0" quotePrefix="1" applyNumberFormat="1" applyFont="1" applyFill="1" applyBorder="1" applyAlignment="1">
      <alignment horizontal="center" vertical="center" wrapText="1"/>
    </xf>
    <xf numFmtId="0" fontId="21" fillId="0" borderId="31" xfId="2" applyFont="1" applyBorder="1" applyAlignment="1">
      <alignment horizontal="center" vertical="center" wrapText="1"/>
    </xf>
    <xf numFmtId="0" fontId="22" fillId="0" borderId="32" xfId="2" applyFont="1" applyBorder="1" applyAlignment="1">
      <alignment horizontal="center" vertical="center"/>
    </xf>
    <xf numFmtId="0" fontId="23" fillId="0" borderId="33" xfId="2" applyFont="1" applyBorder="1" applyAlignment="1">
      <alignment horizontal="center" vertical="center" wrapText="1"/>
    </xf>
    <xf numFmtId="0" fontId="23" fillId="0" borderId="34" xfId="2" applyFont="1" applyBorder="1" applyAlignment="1">
      <alignment horizontal="center" vertical="center" wrapText="1"/>
    </xf>
    <xf numFmtId="0" fontId="23" fillId="0" borderId="35" xfId="2" applyFont="1" applyBorder="1" applyAlignment="1">
      <alignment horizontal="center" vertical="center" wrapText="1"/>
    </xf>
    <xf numFmtId="0" fontId="23" fillId="0" borderId="36" xfId="2" applyFont="1" applyBorder="1" applyAlignment="1">
      <alignment horizontal="center" vertical="center" wrapText="1"/>
    </xf>
    <xf numFmtId="0" fontId="23" fillId="12" borderId="36" xfId="2" applyFont="1" applyFill="1" applyBorder="1" applyAlignment="1">
      <alignment horizontal="center" vertical="center" wrapText="1"/>
    </xf>
    <xf numFmtId="0" fontId="22" fillId="11" borderId="32" xfId="2" applyFont="1" applyFill="1" applyBorder="1" applyAlignment="1">
      <alignment horizontal="center" vertical="center"/>
    </xf>
    <xf numFmtId="0" fontId="23" fillId="0" borderId="30" xfId="2" applyFont="1" applyBorder="1" applyAlignment="1">
      <alignment horizontal="center" vertical="center" wrapText="1"/>
    </xf>
    <xf numFmtId="0" fontId="23" fillId="0" borderId="35" xfId="2" applyFont="1" applyFill="1" applyBorder="1" applyAlignment="1">
      <alignment horizontal="center" vertical="center" wrapText="1"/>
    </xf>
    <xf numFmtId="0" fontId="0" fillId="13" borderId="0" xfId="0" applyFill="1"/>
    <xf numFmtId="0" fontId="25" fillId="14" borderId="0" xfId="0" applyFont="1" applyFill="1" applyAlignment="1">
      <alignment horizontal="center" vertical="center" wrapText="1"/>
    </xf>
    <xf numFmtId="0" fontId="0" fillId="0" borderId="0" xfId="0" applyAlignment="1">
      <alignment wrapText="1"/>
    </xf>
    <xf numFmtId="14" fontId="0" fillId="0" borderId="0" xfId="0" applyNumberFormat="1" applyAlignment="1">
      <alignment wrapText="1"/>
    </xf>
    <xf numFmtId="21" fontId="0" fillId="0" borderId="0" xfId="0" applyNumberFormat="1" applyAlignment="1">
      <alignment wrapText="1"/>
    </xf>
    <xf numFmtId="0" fontId="26" fillId="0" borderId="0" xfId="0" applyFont="1" applyAlignment="1">
      <alignment wrapText="1"/>
    </xf>
    <xf numFmtId="0" fontId="26" fillId="0" borderId="0" xfId="0" applyFont="1" applyAlignment="1"/>
    <xf numFmtId="0" fontId="26" fillId="13" borderId="0" xfId="0" applyFont="1" applyFill="1" applyAlignment="1">
      <alignment wrapText="1"/>
    </xf>
    <xf numFmtId="0" fontId="25" fillId="13" borderId="0" xfId="0" applyFont="1" applyFill="1" applyAlignment="1">
      <alignment horizontal="center" vertical="center" wrapText="1"/>
    </xf>
    <xf numFmtId="21" fontId="0" fillId="13" borderId="0" xfId="0" applyNumberFormat="1" applyFill="1" applyAlignment="1">
      <alignment wrapText="1"/>
    </xf>
    <xf numFmtId="0" fontId="24" fillId="0" borderId="0" xfId="0" applyFont="1" applyAlignment="1">
      <alignment wrapText="1"/>
    </xf>
    <xf numFmtId="14" fontId="24" fillId="0" borderId="0" xfId="0" applyNumberFormat="1" applyFont="1" applyAlignment="1">
      <alignment wrapText="1"/>
    </xf>
    <xf numFmtId="21" fontId="24" fillId="0" borderId="0" xfId="0" applyNumberFormat="1" applyFont="1" applyAlignment="1">
      <alignment wrapText="1"/>
    </xf>
    <xf numFmtId="1" fontId="24" fillId="13" borderId="0" xfId="0" applyNumberFormat="1" applyFont="1" applyFill="1" applyAlignment="1">
      <alignment wrapText="1"/>
    </xf>
    <xf numFmtId="0" fontId="24" fillId="0" borderId="0" xfId="0" applyFont="1"/>
    <xf numFmtId="0" fontId="24" fillId="0" borderId="0" xfId="0" applyFont="1" applyAlignment="1">
      <alignment vertical="center" wrapText="1"/>
    </xf>
    <xf numFmtId="0" fontId="24" fillId="0" borderId="7" xfId="0" applyFont="1" applyBorder="1" applyAlignment="1">
      <alignment wrapText="1"/>
    </xf>
    <xf numFmtId="14" fontId="24" fillId="0" borderId="7" xfId="0" applyNumberFormat="1" applyFont="1" applyBorder="1" applyAlignment="1">
      <alignment wrapText="1"/>
    </xf>
    <xf numFmtId="21" fontId="24" fillId="0" borderId="7" xfId="0" applyNumberFormat="1" applyFont="1" applyBorder="1" applyAlignment="1">
      <alignment wrapText="1"/>
    </xf>
    <xf numFmtId="0" fontId="24" fillId="0" borderId="7" xfId="0" applyFont="1" applyBorder="1"/>
    <xf numFmtId="0" fontId="0" fillId="0" borderId="54" xfId="0" applyBorder="1" applyAlignment="1">
      <alignment wrapText="1"/>
    </xf>
    <xf numFmtId="14" fontId="0" fillId="0" borderId="54" xfId="0" applyNumberFormat="1" applyBorder="1" applyAlignment="1">
      <alignment wrapText="1"/>
    </xf>
    <xf numFmtId="21" fontId="0" fillId="0" borderId="54" xfId="0" applyNumberFormat="1" applyBorder="1" applyAlignment="1">
      <alignment wrapText="1"/>
    </xf>
    <xf numFmtId="0" fontId="0" fillId="0" borderId="54" xfId="0" applyBorder="1"/>
    <xf numFmtId="0" fontId="23" fillId="0" borderId="36" xfId="2" applyFont="1" applyFill="1" applyBorder="1" applyAlignment="1">
      <alignment horizontal="center" vertical="center" wrapText="1"/>
    </xf>
    <xf numFmtId="0" fontId="23" fillId="0" borderId="30" xfId="2" applyFont="1" applyFill="1" applyBorder="1" applyAlignment="1">
      <alignment horizontal="center" vertical="center" wrapText="1"/>
    </xf>
    <xf numFmtId="0" fontId="22" fillId="12" borderId="32" xfId="2" applyFont="1" applyFill="1" applyBorder="1" applyAlignment="1">
      <alignment horizontal="center" vertical="center"/>
    </xf>
    <xf numFmtId="0" fontId="0" fillId="0" borderId="0" xfId="0" applyFont="1" applyBorder="1" applyAlignment="1">
      <alignment wrapText="1"/>
    </xf>
    <xf numFmtId="14" fontId="0" fillId="0" borderId="0" xfId="0" applyNumberFormat="1" applyFont="1" applyBorder="1" applyAlignment="1">
      <alignment wrapText="1"/>
    </xf>
    <xf numFmtId="21" fontId="0" fillId="0" borderId="0" xfId="0" applyNumberFormat="1" applyFont="1" applyBorder="1" applyAlignment="1">
      <alignment wrapText="1"/>
    </xf>
    <xf numFmtId="0" fontId="0" fillId="0" borderId="0" xfId="0" applyFont="1" applyBorder="1"/>
    <xf numFmtId="0" fontId="0" fillId="0" borderId="0" xfId="0" quotePrefix="1" applyAlignment="1">
      <alignment wrapText="1"/>
    </xf>
    <xf numFmtId="2" fontId="24" fillId="0" borderId="7" xfId="0" applyNumberFormat="1" applyFont="1" applyBorder="1" applyAlignment="1">
      <alignment vertical="center" wrapText="1"/>
    </xf>
    <xf numFmtId="2" fontId="24" fillId="0" borderId="7" xfId="0" applyNumberFormat="1" applyFont="1" applyBorder="1" applyAlignment="1">
      <alignment wrapText="1"/>
    </xf>
    <xf numFmtId="2" fontId="24" fillId="13" borderId="7" xfId="0" applyNumberFormat="1" applyFont="1" applyFill="1" applyBorder="1" applyAlignment="1">
      <alignment wrapText="1"/>
    </xf>
    <xf numFmtId="2" fontId="24" fillId="0" borderId="7" xfId="0" applyNumberFormat="1" applyFont="1" applyBorder="1"/>
    <xf numFmtId="0" fontId="20" fillId="9" borderId="37" xfId="2" applyFont="1" applyFill="1" applyBorder="1" applyAlignment="1">
      <alignment horizontal="center" vertical="center" wrapText="1"/>
    </xf>
    <xf numFmtId="49" fontId="21" fillId="0" borderId="38" xfId="0" quotePrefix="1" applyNumberFormat="1" applyFont="1" applyFill="1" applyBorder="1" applyAlignment="1">
      <alignment horizontal="center" vertical="center" wrapText="1"/>
    </xf>
    <xf numFmtId="0" fontId="21" fillId="0" borderId="39" xfId="2" applyFont="1" applyBorder="1" applyAlignment="1">
      <alignment horizontal="center" vertical="center" wrapText="1"/>
    </xf>
    <xf numFmtId="0" fontId="22" fillId="0" borderId="40" xfId="2" applyFont="1" applyBorder="1" applyAlignment="1">
      <alignment horizontal="center" vertical="center"/>
    </xf>
    <xf numFmtId="0" fontId="23" fillId="0" borderId="41" xfId="2" applyFont="1" applyBorder="1" applyAlignment="1">
      <alignment horizontal="center" vertical="center" wrapText="1"/>
    </xf>
    <xf numFmtId="0" fontId="23" fillId="0" borderId="42" xfId="2" applyFont="1" applyBorder="1" applyAlignment="1">
      <alignment horizontal="center" vertical="center" wrapText="1"/>
    </xf>
    <xf numFmtId="0" fontId="23" fillId="0" borderId="43" xfId="2" applyFont="1" applyBorder="1" applyAlignment="1">
      <alignment horizontal="center" vertical="center" wrapText="1"/>
    </xf>
    <xf numFmtId="0" fontId="23" fillId="0" borderId="44" xfId="2" applyFont="1" applyBorder="1" applyAlignment="1">
      <alignment horizontal="center" vertical="center" wrapText="1"/>
    </xf>
    <xf numFmtId="0" fontId="23" fillId="12" borderId="44" xfId="2" applyFont="1" applyFill="1" applyBorder="1" applyAlignment="1">
      <alignment horizontal="center" vertical="center" wrapText="1"/>
    </xf>
    <xf numFmtId="0" fontId="23" fillId="0" borderId="38" xfId="2" applyFont="1" applyBorder="1" applyAlignment="1">
      <alignment horizontal="center" vertical="center" wrapText="1"/>
    </xf>
    <xf numFmtId="0" fontId="22" fillId="12" borderId="40" xfId="2" applyFont="1" applyFill="1" applyBorder="1" applyAlignment="1">
      <alignment horizontal="center" vertical="center"/>
    </xf>
    <xf numFmtId="0" fontId="13" fillId="9" borderId="1" xfId="1" applyFont="1" applyFill="1" applyBorder="1" applyAlignment="1">
      <alignment horizontal="center" vertical="center" wrapText="1"/>
    </xf>
    <xf numFmtId="0" fontId="13" fillId="9" borderId="8" xfId="1" applyFont="1" applyFill="1" applyBorder="1" applyAlignment="1">
      <alignment horizontal="center" vertical="center" wrapText="1"/>
    </xf>
    <xf numFmtId="0" fontId="14" fillId="2" borderId="2" xfId="2" applyNumberFormat="1" applyFont="1" applyFill="1" applyBorder="1" applyAlignment="1">
      <alignment horizontal="center" vertical="center" wrapText="1"/>
    </xf>
    <xf numFmtId="0" fontId="14" fillId="2" borderId="3" xfId="2" applyNumberFormat="1" applyFont="1" applyFill="1" applyBorder="1" applyAlignment="1">
      <alignment horizontal="center" vertical="center" wrapText="1"/>
    </xf>
    <xf numFmtId="0" fontId="14" fillId="2" borderId="9" xfId="2" applyNumberFormat="1" applyFont="1" applyFill="1" applyBorder="1" applyAlignment="1">
      <alignment horizontal="center" vertical="center" wrapText="1"/>
    </xf>
    <xf numFmtId="0" fontId="14" fillId="2" borderId="10" xfId="2" applyNumberFormat="1" applyFont="1" applyFill="1" applyBorder="1" applyAlignment="1">
      <alignment horizontal="center" vertical="center" wrapText="1"/>
    </xf>
    <xf numFmtId="0" fontId="15" fillId="10" borderId="4" xfId="1" applyFont="1" applyFill="1" applyBorder="1" applyAlignment="1">
      <alignment horizontal="center" vertical="center" wrapText="1"/>
    </xf>
    <xf numFmtId="0" fontId="15" fillId="10" borderId="5" xfId="1" applyFont="1" applyFill="1" applyBorder="1" applyAlignment="1">
      <alignment horizontal="center" vertical="center" wrapText="1"/>
    </xf>
    <xf numFmtId="0" fontId="15" fillId="10" borderId="6"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4" borderId="13"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5" borderId="11" xfId="1" applyFont="1" applyFill="1" applyBorder="1" applyAlignment="1">
      <alignment horizontal="center" vertical="center" wrapText="1"/>
    </xf>
    <xf numFmtId="0" fontId="2" fillId="5" borderId="12" xfId="1" applyFont="1" applyFill="1" applyBorder="1" applyAlignment="1">
      <alignment horizontal="center" vertical="center" wrapText="1"/>
    </xf>
    <xf numFmtId="0" fontId="2" fillId="6" borderId="11" xfId="1" applyFont="1" applyFill="1" applyBorder="1" applyAlignment="1">
      <alignment horizontal="center" vertical="center" wrapText="1"/>
    </xf>
    <xf numFmtId="0" fontId="2" fillId="6" borderId="12" xfId="1" applyFont="1" applyFill="1" applyBorder="1" applyAlignment="1">
      <alignment horizontal="center" vertical="center" wrapText="1"/>
    </xf>
    <xf numFmtId="0" fontId="2" fillId="8" borderId="16" xfId="1" applyFont="1" applyFill="1" applyBorder="1" applyAlignment="1">
      <alignment horizontal="center" vertical="center" wrapText="1"/>
    </xf>
    <xf numFmtId="0" fontId="2" fillId="8" borderId="17" xfId="1" applyFont="1" applyFill="1" applyBorder="1" applyAlignment="1">
      <alignment horizontal="center" vertical="center" wrapText="1"/>
    </xf>
    <xf numFmtId="0" fontId="2" fillId="8" borderId="18" xfId="1" applyFont="1" applyFill="1" applyBorder="1" applyAlignment="1">
      <alignment horizontal="center" vertical="center" wrapText="1"/>
    </xf>
    <xf numFmtId="0" fontId="26" fillId="0" borderId="0" xfId="0" applyFont="1" applyAlignment="1">
      <alignment wrapText="1"/>
    </xf>
    <xf numFmtId="0" fontId="1" fillId="8" borderId="24" xfId="1" applyFont="1" applyFill="1" applyBorder="1" applyAlignment="1">
      <alignment horizontal="center" vertical="center" wrapText="1"/>
    </xf>
    <xf numFmtId="0" fontId="3" fillId="0" borderId="55" xfId="1" applyFont="1" applyBorder="1" applyAlignment="1">
      <alignment horizontal="center" vertical="center"/>
    </xf>
    <xf numFmtId="0" fontId="3" fillId="0" borderId="25" xfId="1" applyFont="1" applyBorder="1" applyAlignment="1">
      <alignment horizontal="center" vertical="center"/>
    </xf>
    <xf numFmtId="0" fontId="3" fillId="0" borderId="56" xfId="1" applyFont="1" applyBorder="1" applyAlignment="1">
      <alignment horizontal="center" vertical="center"/>
    </xf>
    <xf numFmtId="0" fontId="3" fillId="0" borderId="53" xfId="1" applyFont="1" applyBorder="1" applyAlignment="1">
      <alignment horizontal="center" vertical="center"/>
    </xf>
    <xf numFmtId="0" fontId="5" fillId="0" borderId="57" xfId="1" applyFont="1" applyBorder="1" applyAlignment="1">
      <alignment horizontal="center" vertical="center"/>
    </xf>
    <xf numFmtId="0" fontId="5" fillId="0" borderId="58" xfId="1" applyFont="1" applyBorder="1" applyAlignment="1">
      <alignment horizontal="center" vertical="center"/>
    </xf>
    <xf numFmtId="0" fontId="18" fillId="0" borderId="55" xfId="2" applyFont="1" applyBorder="1" applyAlignment="1">
      <alignment horizontal="center" vertical="center" wrapText="1"/>
    </xf>
    <xf numFmtId="0" fontId="18" fillId="0" borderId="25" xfId="2" applyFont="1" applyBorder="1" applyAlignment="1">
      <alignment horizontal="center" vertical="center" wrapText="1"/>
    </xf>
    <xf numFmtId="0" fontId="22" fillId="0" borderId="55" xfId="2" applyFont="1" applyBorder="1" applyAlignment="1">
      <alignment horizontal="center" vertical="center" wrapText="1"/>
    </xf>
    <xf numFmtId="0" fontId="22" fillId="0" borderId="25" xfId="2" applyFont="1" applyBorder="1" applyAlignment="1">
      <alignment horizontal="center" vertical="center" wrapText="1"/>
    </xf>
    <xf numFmtId="0" fontId="8" fillId="0" borderId="55" xfId="2" applyFont="1" applyBorder="1" applyAlignment="1">
      <alignment horizontal="center" vertical="center" wrapText="1"/>
    </xf>
    <xf numFmtId="0" fontId="8" fillId="0" borderId="25" xfId="2" applyFont="1" applyBorder="1" applyAlignment="1">
      <alignment horizontal="center" vertical="center" wrapText="1"/>
    </xf>
    <xf numFmtId="0" fontId="10" fillId="0" borderId="55" xfId="0" applyFont="1" applyBorder="1" applyAlignment="1">
      <alignment horizontal="center"/>
    </xf>
    <xf numFmtId="0" fontId="10" fillId="0" borderId="25" xfId="0" applyFont="1" applyBorder="1" applyAlignment="1">
      <alignment horizontal="center"/>
    </xf>
  </cellXfs>
  <cellStyles count="3">
    <cellStyle name="Normal" xfId="0" builtinId="0"/>
    <cellStyle name="Normal 4" xfId="1"/>
    <cellStyle name="Normal_prog bio bassin 2011" xfId="2"/>
  </cellStyles>
  <dxfs count="526">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ill>
        <patternFill>
          <bgColor rgb="FF00B0F0"/>
        </patternFill>
      </fill>
    </dxf>
    <dxf>
      <fill>
        <patternFill>
          <bgColor rgb="FFFFFF00"/>
        </patternFill>
      </fill>
    </dxf>
    <dxf>
      <fill>
        <patternFill>
          <bgColor rgb="FFFF0000"/>
        </patternFill>
      </fill>
    </dxf>
    <dxf>
      <font>
        <b/>
        <i val="0"/>
        <color theme="0"/>
      </font>
      <fill>
        <patternFill>
          <bgColor theme="1"/>
        </patternFill>
      </fill>
    </dxf>
    <dxf>
      <font>
        <b/>
        <i val="0"/>
        <color theme="0"/>
      </font>
      <fill>
        <patternFill>
          <bgColor theme="1"/>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b/>
        <i val="0"/>
        <color theme="0"/>
      </font>
      <fill>
        <patternFill>
          <bgColor theme="1"/>
        </patternFill>
      </fill>
    </dxf>
    <dxf>
      <fill>
        <patternFill>
          <bgColor rgb="FF00B0F0"/>
        </patternFill>
      </fill>
    </dxf>
    <dxf>
      <fill>
        <patternFill>
          <bgColor rgb="FFFFFF00"/>
        </patternFill>
      </fill>
    </dxf>
    <dxf>
      <fill>
        <patternFill>
          <bgColor rgb="FFFF0000"/>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rgb="FFEE8544"/>
        </patternFill>
      </fill>
    </dxf>
    <dxf>
      <fill>
        <patternFill>
          <bgColor theme="5" tint="-0.24994659260841701"/>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83820</xdr:colOff>
      <xdr:row>0</xdr:row>
      <xdr:rowOff>129540</xdr:rowOff>
    </xdr:from>
    <xdr:to>
      <xdr:col>10</xdr:col>
      <xdr:colOff>563880</xdr:colOff>
      <xdr:row>13</xdr:row>
      <xdr:rowOff>7620</xdr:rowOff>
    </xdr:to>
    <xdr:sp macro="" textlink="">
      <xdr:nvSpPr>
        <xdr:cNvPr id="2" name="ZoneTexte 1"/>
        <xdr:cNvSpPr txBox="1"/>
      </xdr:nvSpPr>
      <xdr:spPr>
        <a:xfrm>
          <a:off x="83820" y="129540"/>
          <a:ext cx="8404860" cy="225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u="sng"/>
            <a:t>Feuillet "2020_Bilan-tech-SQE" :</a:t>
          </a:r>
          <a:r>
            <a:rPr lang="fr-FR" baseline="0"/>
            <a:t> </a:t>
          </a:r>
          <a:r>
            <a:rPr lang="fr-FR" b="1"/>
            <a:t>tableau des avis concernant les résultats de suivis de l'état des eaux recueillis en 2020 dans le cadre du RECEMA Charente </a:t>
          </a:r>
          <a:r>
            <a:rPr lang="fr-FR" b="0"/>
            <a:t>(Réseau d'Evaluation Complémentaire</a:t>
          </a:r>
          <a:r>
            <a:rPr lang="fr-FR" b="0" baseline="0"/>
            <a:t> de l'état de l'Eau et des Milieux Aquatiques du bassin de la Charente) </a:t>
          </a:r>
          <a:r>
            <a:rPr lang="fr-FR"/>
            <a:t>en complément des données brutes </a:t>
          </a:r>
          <a:r>
            <a:rPr lang="fr-FR" sz="1100">
              <a:solidFill>
                <a:schemeClr val="dk1"/>
              </a:solidFill>
              <a:effectLst/>
              <a:latin typeface="+mn-lt"/>
              <a:ea typeface="+mn-ea"/>
              <a:cs typeface="+mn-cs"/>
            </a:rPr>
            <a:t>transmis à l'Agence de l'eau Adour-Garonne </a:t>
          </a:r>
          <a:r>
            <a:rPr lang="fr-FR" baseline="0"/>
            <a:t>et </a:t>
          </a:r>
          <a:r>
            <a:rPr lang="fr-FR"/>
            <a:t>disponibles </a:t>
          </a:r>
          <a:r>
            <a:rPr lang="fr-FR" i="1"/>
            <a:t>via</a:t>
          </a:r>
          <a:r>
            <a:rPr lang="fr-FR"/>
            <a:t> le Système</a:t>
          </a:r>
          <a:r>
            <a:rPr lang="fr-FR" baseline="0"/>
            <a:t> d'Information sur l'Eau (</a:t>
          </a:r>
          <a:r>
            <a:rPr lang="fr-FR" u="sng" baseline="0">
              <a:solidFill>
                <a:srgbClr val="0070C0"/>
              </a:solidFill>
            </a:rPr>
            <a:t>http://adour-garonne.eaufrance.fr/etat-des-milieux-superficiels/qualite-des-cours-deau</a:t>
          </a:r>
          <a:r>
            <a:rPr lang="fr-FR" baseline="0"/>
            <a:t>)</a:t>
          </a:r>
          <a:r>
            <a:rPr lang="fr-FR"/>
            <a:t>.</a:t>
          </a:r>
        </a:p>
        <a:p>
          <a:endParaRPr lang="fr-FR"/>
        </a:p>
        <a:p>
          <a:r>
            <a:rPr lang="fr-FR" sz="1100" b="1" u="sng">
              <a:solidFill>
                <a:schemeClr val="dk1"/>
              </a:solidFill>
              <a:effectLst/>
              <a:latin typeface="+mn-lt"/>
              <a:ea typeface="+mn-ea"/>
              <a:cs typeface="+mn-cs"/>
            </a:rPr>
            <a:t>Feuillet "Pest-2020" :</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extraction des données brutes d'analyses de pesticides </a:t>
          </a:r>
          <a:r>
            <a:rPr lang="fr-FR" sz="1100" baseline="0">
              <a:solidFill>
                <a:schemeClr val="dk1"/>
              </a:solidFill>
              <a:effectLst/>
              <a:latin typeface="+mn-lt"/>
              <a:ea typeface="+mn-ea"/>
              <a:cs typeface="+mn-cs"/>
            </a:rPr>
            <a:t>mettant en évidence, station par station, les molécules quantifiées, mesurées au-delà du seuil de potabilité (0,1µg/l), les concentrations enregistrées, ainsi que leurs maximales sur l'année 2020.</a:t>
          </a:r>
        </a:p>
        <a:p>
          <a:endParaRPr lang="fr-FR"/>
        </a:p>
        <a:p>
          <a:endParaRPr lang="fr-FR">
            <a:effectLst/>
          </a:endParaRPr>
        </a:p>
        <a:p>
          <a:r>
            <a:rPr lang="fr-FR" sz="1100" b="1" u="sng">
              <a:solidFill>
                <a:schemeClr val="dk1"/>
              </a:solidFill>
              <a:effectLst/>
              <a:latin typeface="+mn-lt"/>
              <a:ea typeface="+mn-ea"/>
              <a:cs typeface="+mn-cs"/>
            </a:rPr>
            <a:t>Feuillet "Bact-2020" :</a:t>
          </a:r>
          <a:r>
            <a:rPr lang="fr-FR" sz="110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extraction des données brutes d'analyses d'indicateurs de contamination fécale </a:t>
          </a:r>
          <a:r>
            <a:rPr lang="fr-FR" sz="1100" baseline="0">
              <a:solidFill>
                <a:schemeClr val="dk1"/>
              </a:solidFill>
              <a:effectLst/>
              <a:latin typeface="+mn-lt"/>
              <a:ea typeface="+mn-ea"/>
              <a:cs typeface="+mn-cs"/>
            </a:rPr>
            <a:t>mettant en évidence, station par station, les concentrations enregistrées en </a:t>
          </a:r>
          <a:r>
            <a:rPr lang="fr-FR" sz="1100" i="1" baseline="0">
              <a:solidFill>
                <a:schemeClr val="dk1"/>
              </a:solidFill>
              <a:effectLst/>
              <a:latin typeface="+mn-lt"/>
              <a:ea typeface="+mn-ea"/>
              <a:cs typeface="+mn-cs"/>
            </a:rPr>
            <a:t>E. coli </a:t>
          </a:r>
          <a:r>
            <a:rPr lang="fr-FR" sz="1100" baseline="0">
              <a:solidFill>
                <a:schemeClr val="dk1"/>
              </a:solidFill>
              <a:effectLst/>
              <a:latin typeface="+mn-lt"/>
              <a:ea typeface="+mn-ea"/>
              <a:cs typeface="+mn-cs"/>
            </a:rPr>
            <a:t>et entérocoques, leur positionnement par rapport aux classes de qualité globale (SEQ-Eau V2) ainsi que leurs maximales sur l'année 2020.</a:t>
          </a:r>
          <a:endParaRPr lang="fr-FR">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cydrr\AppData\Local\Microsoft\Windows\Temporary%20Internet%20Files\Content.Outlook\Y7NYFH5S\Annexe2_Liste_Param&#232;tr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Etudes\Reseaux_qualite_ESO\RNES_QUALITE\2007_2009\bdx_prix.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ur\Local%20Settings\Temporary%20Internet%20Files\OLK2D1\Bordereau_Prix_anal_lot1-6%20V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4-Agence%20de%20l'eau%20Seine-Normandie\dce\BDP_Lots1a6\Bordereau_Prix_anal_lot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4-Agence%20de%20l'eau%20Seine-Normandie\Bordereau_Prix_anal_lot1-6%20diox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s substances -eau "/>
      <sheetName val="listes substances -sédiment"/>
      <sheetName val="list_déroul(masqué) "/>
    </sheetNames>
    <sheetDataSet>
      <sheetData sheetId="0" refreshError="1"/>
      <sheetData sheetId="1" refreshError="1"/>
      <sheetData sheetId="2" refreshError="1"/>
      <sheetData sheetId="3" refreshError="1">
        <row r="3">
          <cell r="E3" t="str">
            <v>agréé</v>
          </cell>
          <cell r="F3" t="str">
            <v>normalisée</v>
          </cell>
          <cell r="H3" t="str">
            <v>Autre à justifier</v>
          </cell>
          <cell r="K3" t="str">
            <v>mg/l</v>
          </cell>
          <cell r="M3" t="str">
            <v>consommation</v>
          </cell>
          <cell r="S3" t="str">
            <v>MRC</v>
          </cell>
          <cell r="V3" t="str">
            <v>oui</v>
          </cell>
          <cell r="X3" t="str">
            <v>oui</v>
          </cell>
          <cell r="AB3" t="str">
            <v>mg/l</v>
          </cell>
          <cell r="AD3" t="str">
            <v>soustraction</v>
          </cell>
          <cell r="AE3" t="str">
            <v>oui</v>
          </cell>
          <cell r="AF3" t="str">
            <v>NF T90-220</v>
          </cell>
        </row>
        <row r="4">
          <cell r="E4" t="str">
            <v>accrédité</v>
          </cell>
          <cell r="F4" t="str">
            <v>adaptée</v>
          </cell>
          <cell r="G4" t="str">
            <v>EFP (ASE®)</v>
          </cell>
          <cell r="H4" t="str">
            <v>Absorption atomique</v>
          </cell>
          <cell r="I4" t="str">
            <v>AAS (lamme)</v>
          </cell>
          <cell r="K4" t="str">
            <v>µg/l</v>
          </cell>
          <cell r="M4" t="str">
            <v>souterraine</v>
          </cell>
          <cell r="S4" t="str">
            <v>dopage (ultrapure)</v>
          </cell>
          <cell r="V4" t="str">
            <v>non</v>
          </cell>
          <cell r="X4" t="str">
            <v>non</v>
          </cell>
          <cell r="AB4" t="str">
            <v>µg/l</v>
          </cell>
          <cell r="AD4" t="str">
            <v>rapportage sans soustraction</v>
          </cell>
          <cell r="AE4" t="str">
            <v>non</v>
          </cell>
          <cell r="AF4" t="str">
            <v>NF ISO 11352</v>
          </cell>
        </row>
        <row r="5">
          <cell r="E5" t="str">
            <v>travaux en cours</v>
          </cell>
          <cell r="F5" t="str">
            <v>interne</v>
          </cell>
          <cell r="G5" t="str">
            <v>ELL</v>
          </cell>
          <cell r="H5" t="str">
            <v>Absorption atomique avec four</v>
          </cell>
          <cell r="I5" t="str">
            <v xml:space="preserve">AAS (four) </v>
          </cell>
          <cell r="K5" t="str">
            <v>ng/l</v>
          </cell>
          <cell r="M5" t="str">
            <v>surface</v>
          </cell>
          <cell r="S5" t="str">
            <v>dopage (surface)</v>
          </cell>
          <cell r="AB5" t="str">
            <v>ng/l</v>
          </cell>
          <cell r="AD5" t="str">
            <v>ni l'un ni l'autre</v>
          </cell>
          <cell r="AF5" t="str">
            <v>autre, à noter dans l'offre</v>
          </cell>
        </row>
        <row r="6">
          <cell r="E6" t="str">
            <v>sans objet</v>
          </cell>
          <cell r="G6" t="str">
            <v>ELS (SPE)</v>
          </cell>
          <cell r="H6" t="str">
            <v>Flux continu</v>
          </cell>
          <cell r="I6" t="str">
            <v>AAS(hydrures)</v>
          </cell>
          <cell r="M6" t="str">
            <v>rejet</v>
          </cell>
          <cell r="S6" t="str">
            <v>dopage (rejet)</v>
          </cell>
        </row>
        <row r="7">
          <cell r="G7" t="str">
            <v>fusion alc.</v>
          </cell>
          <cell r="H7" t="str">
            <v>GC</v>
          </cell>
          <cell r="I7" t="str">
            <v>AED</v>
          </cell>
          <cell r="M7" t="str">
            <v>autre à justifier</v>
          </cell>
          <cell r="S7" t="str">
            <v>dopage (saline)</v>
          </cell>
        </row>
        <row r="8">
          <cell r="G8" t="str">
            <v>HS</v>
          </cell>
          <cell r="H8" t="str">
            <v>HPLC</v>
          </cell>
          <cell r="I8" t="str">
            <v>AES</v>
          </cell>
          <cell r="S8" t="str">
            <v>ajouts dosés</v>
          </cell>
        </row>
        <row r="9">
          <cell r="G9" t="str">
            <v>HS/SBSE</v>
          </cell>
          <cell r="H9" t="str">
            <v>HPLC/PCR</v>
          </cell>
          <cell r="I9" t="str">
            <v>AFS</v>
          </cell>
          <cell r="S9" t="str">
            <v>gamme extraite</v>
          </cell>
        </row>
        <row r="10">
          <cell r="G10" t="str">
            <v>HS/SPME</v>
          </cell>
          <cell r="H10" t="str">
            <v>Absorption atomique avec génération d'hydrures</v>
          </cell>
          <cell r="I10" t="str">
            <v>Amp. Pulsée</v>
          </cell>
          <cell r="S10" t="str">
            <v>autre à justifier</v>
          </cell>
        </row>
        <row r="11">
          <cell r="G11" t="str">
            <v>miné. ER</v>
          </cell>
          <cell r="H11" t="str">
            <v>Chrom. Ionique</v>
          </cell>
          <cell r="I11" t="str">
            <v>Ampérométrie</v>
          </cell>
        </row>
        <row r="12">
          <cell r="G12" t="str">
            <v>miné. HF</v>
          </cell>
          <cell r="H12" t="str">
            <v>ICP</v>
          </cell>
          <cell r="I12" t="str">
            <v>Colorimétrie</v>
          </cell>
        </row>
        <row r="13">
          <cell r="G13" t="str">
            <v>miné. HNO3</v>
          </cell>
          <cell r="I13" t="str">
            <v>Conductimètre</v>
          </cell>
        </row>
        <row r="14">
          <cell r="G14" t="str">
            <v>SBSE</v>
          </cell>
          <cell r="I14" t="str">
            <v>ECD</v>
          </cell>
        </row>
        <row r="15">
          <cell r="G15" t="str">
            <v>SPME</v>
          </cell>
          <cell r="I15" t="str">
            <v>FID</v>
          </cell>
        </row>
        <row r="16">
          <cell r="I16" t="str">
            <v>FLUO</v>
          </cell>
        </row>
        <row r="17">
          <cell r="I17" t="str">
            <v>FPD</v>
          </cell>
        </row>
        <row r="18">
          <cell r="I18" t="str">
            <v>MS</v>
          </cell>
        </row>
        <row r="19">
          <cell r="I19" t="str">
            <v>MS/MS</v>
          </cell>
        </row>
        <row r="20">
          <cell r="I20" t="str">
            <v>MSn (n&gt;2)</v>
          </cell>
        </row>
        <row r="21">
          <cell r="I21" t="str">
            <v>OES</v>
          </cell>
        </row>
        <row r="22">
          <cell r="I22" t="str">
            <v>PFPD</v>
          </cell>
        </row>
        <row r="23">
          <cell r="I23" t="str">
            <v>PID</v>
          </cell>
        </row>
        <row r="24">
          <cell r="I24" t="str">
            <v>REFRACTO</v>
          </cell>
        </row>
        <row r="25">
          <cell r="I25" t="str">
            <v>Titrimétrie</v>
          </cell>
        </row>
        <row r="26">
          <cell r="I26" t="str">
            <v>TSD</v>
          </cell>
        </row>
        <row r="27">
          <cell r="I27" t="str">
            <v>UV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x2_l1"/>
      <sheetName val="px_l1"/>
      <sheetName val="liste_l234"/>
      <sheetName val="px2_l234"/>
      <sheetName val="px_l234"/>
      <sheetName val="Feuil1"/>
      <sheetName val="Feuil3"/>
    </sheetNames>
    <sheetDataSet>
      <sheetData sheetId="0" refreshError="1"/>
      <sheetData sheetId="1" refreshError="1"/>
      <sheetData sheetId="2" refreshError="1"/>
      <sheetData sheetId="3" refreshError="1"/>
      <sheetData sheetId="4" refreshError="1"/>
      <sheetData sheetId="5" refreshError="1"/>
      <sheetData sheetId="6">
        <row r="2">
          <cell r="D2" t="str">
            <v>Pesticides</v>
          </cell>
        </row>
        <row r="3">
          <cell r="D3" t="str">
            <v>Chlorobenzenes</v>
          </cell>
        </row>
        <row r="4">
          <cell r="D4" t="str">
            <v>Alkylphenols</v>
          </cell>
        </row>
        <row r="5">
          <cell r="D5" t="str">
            <v>BTEX</v>
          </cell>
        </row>
        <row r="6">
          <cell r="D6" t="str">
            <v>Chlorophénols</v>
          </cell>
        </row>
        <row r="7">
          <cell r="D7" t="str">
            <v>COV</v>
          </cell>
        </row>
        <row r="8">
          <cell r="D8" t="str">
            <v>HAP</v>
          </cell>
        </row>
        <row r="9">
          <cell r="D9" t="str">
            <v>métaux</v>
          </cell>
        </row>
        <row r="10">
          <cell r="D10" t="str">
            <v>paramètres physico-chimiques</v>
          </cell>
        </row>
        <row r="11">
          <cell r="D11" t="str">
            <v>autres</v>
          </cell>
        </row>
        <row r="12">
          <cell r="D12" t="str">
            <v>mesures in situ</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sheetData sheetId="1"/>
      <sheetData sheetId="2"/>
      <sheetData sheetId="3"/>
      <sheetData sheetId="4"/>
      <sheetData sheetId="5"/>
      <sheetData sheetId="6"/>
      <sheetData sheetId="7">
        <row r="2">
          <cell r="A2" t="str">
            <v>Oui</v>
          </cell>
          <cell r="O2" t="str">
            <v>Eau de rivière</v>
          </cell>
          <cell r="Q2" t="str">
            <v>FID</v>
          </cell>
        </row>
        <row r="3">
          <cell r="A3" t="str">
            <v>Non</v>
          </cell>
          <cell r="O3" t="str">
            <v>Eau ultrapure</v>
          </cell>
          <cell r="Q3" t="str">
            <v>TCD</v>
          </cell>
        </row>
        <row r="4">
          <cell r="O4" t="str">
            <v>Autre</v>
          </cell>
          <cell r="Q4" t="str">
            <v>ECD</v>
          </cell>
        </row>
        <row r="5">
          <cell r="Q5" t="str">
            <v>TID</v>
          </cell>
        </row>
        <row r="6">
          <cell r="Q6" t="str">
            <v>PID</v>
          </cell>
        </row>
        <row r="7">
          <cell r="Q7" t="str">
            <v>FPD</v>
          </cell>
        </row>
        <row r="8">
          <cell r="Q8" t="str">
            <v>GC-MS</v>
          </cell>
        </row>
        <row r="9">
          <cell r="Q9" t="str">
            <v xml:space="preserve">Réfractomètre </v>
          </cell>
        </row>
        <row r="10">
          <cell r="Q10" t="str">
            <v xml:space="preserve">UV fixe (254 nm) </v>
          </cell>
        </row>
        <row r="11">
          <cell r="Q11" t="str">
            <v xml:space="preserve">Spectro UV-VIS </v>
          </cell>
        </row>
        <row r="12">
          <cell r="Q12" t="str">
            <v xml:space="preserve">Fluorimètre </v>
          </cell>
        </row>
        <row r="13">
          <cell r="Q13" t="str">
            <v xml:space="preserve">Electrochimique </v>
          </cell>
        </row>
        <row r="14">
          <cell r="Q14" t="str">
            <v xml:space="preserve">Conductimétrique </v>
          </cell>
        </row>
        <row r="15">
          <cell r="Q15" t="str">
            <v xml:space="preserve">Réacteur post-colonne </v>
          </cell>
        </row>
        <row r="16">
          <cell r="Q16" t="str">
            <v xml:space="preserve">Spectromètre de masse </v>
          </cell>
        </row>
        <row r="17">
          <cell r="Q17" t="str">
            <v xml:space="preserve">Radioactivité </v>
          </cell>
        </row>
        <row r="18">
          <cell r="Q18" t="str">
            <v>Autre (préciser)</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refreshError="1"/>
      <sheetData sheetId="1" refreshError="1"/>
      <sheetData sheetId="2" refreshError="1"/>
      <sheetData sheetId="3" refreshError="1"/>
      <sheetData sheetId="4" refreshError="1"/>
      <sheetData sheetId="5" refreshError="1"/>
      <sheetData sheetId="6">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row r="175">
          <cell r="A175">
            <v>174</v>
          </cell>
        </row>
        <row r="176">
          <cell r="A176">
            <v>175</v>
          </cell>
        </row>
        <row r="177">
          <cell r="A177">
            <v>176</v>
          </cell>
        </row>
        <row r="178">
          <cell r="A178">
            <v>177</v>
          </cell>
        </row>
        <row r="179">
          <cell r="A179">
            <v>178</v>
          </cell>
        </row>
        <row r="180">
          <cell r="A180">
            <v>179</v>
          </cell>
        </row>
        <row r="181">
          <cell r="A181">
            <v>180</v>
          </cell>
        </row>
        <row r="182">
          <cell r="A182">
            <v>181</v>
          </cell>
        </row>
        <row r="183">
          <cell r="A183">
            <v>182</v>
          </cell>
        </row>
        <row r="184">
          <cell r="A184">
            <v>183</v>
          </cell>
        </row>
        <row r="185">
          <cell r="A185">
            <v>184</v>
          </cell>
        </row>
        <row r="186">
          <cell r="A186">
            <v>185</v>
          </cell>
        </row>
        <row r="187">
          <cell r="A187">
            <v>186</v>
          </cell>
        </row>
        <row r="188">
          <cell r="A188">
            <v>187</v>
          </cell>
        </row>
        <row r="189">
          <cell r="A189">
            <v>188</v>
          </cell>
        </row>
        <row r="190">
          <cell r="A190">
            <v>189</v>
          </cell>
        </row>
        <row r="191">
          <cell r="A191">
            <v>190</v>
          </cell>
        </row>
        <row r="192">
          <cell r="A192">
            <v>191</v>
          </cell>
        </row>
        <row r="193">
          <cell r="A193">
            <v>192</v>
          </cell>
        </row>
        <row r="194">
          <cell r="A194">
            <v>193</v>
          </cell>
        </row>
        <row r="195">
          <cell r="A195">
            <v>194</v>
          </cell>
        </row>
        <row r="196">
          <cell r="A196">
            <v>195</v>
          </cell>
        </row>
        <row r="197">
          <cell r="A197">
            <v>196</v>
          </cell>
        </row>
        <row r="198">
          <cell r="A198">
            <v>197</v>
          </cell>
        </row>
        <row r="199">
          <cell r="A199">
            <v>198</v>
          </cell>
        </row>
        <row r="200">
          <cell r="A200">
            <v>199</v>
          </cell>
        </row>
        <row r="201">
          <cell r="A201">
            <v>200</v>
          </cell>
        </row>
      </sheetData>
      <sheetData sheetId="7"/>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Paramètres (Eau)"/>
      <sheetName val="Familles (Eau)"/>
      <sheetName val="Paramètres (Sédiment, MES)"/>
      <sheetName val="Familles (Sédiment, MES)"/>
      <sheetName val="Paramètres (Biote)"/>
      <sheetName val="Familles (Biote)"/>
      <sheetName val="Reference"/>
      <sheetName val="ObjectifsLQ"/>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Q2" t="str">
            <v>FID</v>
          </cell>
        </row>
        <row r="3">
          <cell r="Q3" t="str">
            <v>TCD</v>
          </cell>
        </row>
        <row r="4">
          <cell r="Q4" t="str">
            <v>ECD</v>
          </cell>
        </row>
        <row r="5">
          <cell r="Q5" t="str">
            <v>TID</v>
          </cell>
        </row>
        <row r="6">
          <cell r="Q6" t="str">
            <v>PID</v>
          </cell>
        </row>
        <row r="7">
          <cell r="Q7" t="str">
            <v>FPD</v>
          </cell>
        </row>
        <row r="8">
          <cell r="Q8" t="str">
            <v>GC-MS</v>
          </cell>
        </row>
        <row r="9">
          <cell r="Q9" t="str">
            <v xml:space="preserve">Réfractomètre </v>
          </cell>
        </row>
        <row r="10">
          <cell r="Q10" t="str">
            <v xml:space="preserve">UV fixe (254 nm) </v>
          </cell>
        </row>
        <row r="11">
          <cell r="Q11" t="str">
            <v xml:space="preserve">Spectro UV-VIS </v>
          </cell>
        </row>
        <row r="12">
          <cell r="Q12" t="str">
            <v xml:space="preserve">Fluorimètre </v>
          </cell>
        </row>
        <row r="13">
          <cell r="Q13" t="str">
            <v xml:space="preserve">Electrochimique </v>
          </cell>
        </row>
        <row r="14">
          <cell r="Q14" t="str">
            <v xml:space="preserve">Conductimétrique </v>
          </cell>
        </row>
        <row r="15">
          <cell r="Q15" t="str">
            <v xml:space="preserve">Réacteur post-colonne </v>
          </cell>
        </row>
        <row r="16">
          <cell r="Q16" t="str">
            <v xml:space="preserve">Spectromètre de masse </v>
          </cell>
        </row>
        <row r="17">
          <cell r="Q17" t="str">
            <v xml:space="preserve">Radioactivité </v>
          </cell>
        </row>
        <row r="18">
          <cell r="Q18" t="str">
            <v>Autre (préciser)</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7"/>
  <sheetViews>
    <sheetView zoomScale="60" zoomScaleNormal="60" workbookViewId="0">
      <pane xSplit="3" ySplit="3" topLeftCell="D4" activePane="bottomRight" state="frozen"/>
      <selection pane="topRight" activeCell="E1" sqref="E1"/>
      <selection pane="bottomLeft" activeCell="A4" sqref="A4"/>
      <selection pane="bottomRight" activeCell="W1" sqref="W1:X1048576"/>
    </sheetView>
  </sheetViews>
  <sheetFormatPr baseColWidth="10" defaultColWidth="15.6640625" defaultRowHeight="21" x14ac:dyDescent="0.4"/>
  <cols>
    <col min="1" max="1" width="25.77734375" style="39" customWidth="1"/>
    <col min="2" max="2" width="15.77734375" style="29" customWidth="1"/>
    <col min="3" max="3" width="25.77734375" style="30" customWidth="1"/>
    <col min="4" max="4" width="10.77734375" style="31" customWidth="1"/>
    <col min="5" max="5" width="20.77734375" style="32" customWidth="1"/>
    <col min="6" max="6" width="7.77734375" style="33" customWidth="1"/>
    <col min="7" max="11" width="7.77734375" style="34" customWidth="1"/>
    <col min="12" max="12" width="15.77734375" style="32" customWidth="1"/>
    <col min="13" max="13" width="15.77734375" style="31" customWidth="1"/>
    <col min="14" max="14" width="50.77734375" style="32" customWidth="1"/>
    <col min="15" max="15" width="15.77734375" style="31" customWidth="1"/>
    <col min="16" max="16" width="50.77734375" style="32" customWidth="1"/>
    <col min="17" max="17" width="50.77734375" style="35" customWidth="1"/>
    <col min="18" max="18" width="15.77734375" style="31" customWidth="1"/>
    <col min="19" max="19" width="30.77734375" style="34" customWidth="1"/>
    <col min="20" max="21" width="15.6640625" style="34" customWidth="1"/>
    <col min="22" max="22" width="50.77734375" style="32" customWidth="1"/>
    <col min="23" max="23" width="0" style="161" hidden="1" customWidth="1"/>
    <col min="24" max="24" width="0" style="162" hidden="1" customWidth="1"/>
    <col min="25" max="16384" width="15.6640625" style="36"/>
  </cols>
  <sheetData>
    <row r="1" spans="1:24" s="40" customFormat="1" ht="29.4" thickTop="1" thickBot="1" x14ac:dyDescent="0.35">
      <c r="A1" s="126" t="s">
        <v>211</v>
      </c>
      <c r="B1" s="128" t="s">
        <v>0</v>
      </c>
      <c r="C1" s="129"/>
      <c r="D1" s="132" t="s">
        <v>480</v>
      </c>
      <c r="E1" s="133"/>
      <c r="F1" s="133"/>
      <c r="G1" s="133"/>
      <c r="H1" s="133"/>
      <c r="I1" s="133"/>
      <c r="J1" s="133"/>
      <c r="K1" s="133"/>
      <c r="L1" s="133"/>
      <c r="M1" s="133"/>
      <c r="N1" s="133"/>
      <c r="O1" s="133"/>
      <c r="P1" s="133"/>
      <c r="Q1" s="133"/>
      <c r="R1" s="133"/>
      <c r="S1" s="133"/>
      <c r="T1" s="133"/>
      <c r="U1" s="133"/>
      <c r="V1" s="134"/>
      <c r="W1" s="149" t="s">
        <v>535</v>
      </c>
      <c r="X1" s="150" t="s">
        <v>534</v>
      </c>
    </row>
    <row r="2" spans="1:24" s="2" customFormat="1" ht="40.049999999999997" customHeight="1" x14ac:dyDescent="0.3">
      <c r="A2" s="127"/>
      <c r="B2" s="130"/>
      <c r="C2" s="131"/>
      <c r="D2" s="135" t="s">
        <v>1</v>
      </c>
      <c r="E2" s="136"/>
      <c r="F2" s="137" t="s">
        <v>2</v>
      </c>
      <c r="G2" s="138"/>
      <c r="H2" s="138"/>
      <c r="I2" s="138"/>
      <c r="J2" s="138"/>
      <c r="K2" s="138"/>
      <c r="L2" s="139"/>
      <c r="M2" s="140" t="s">
        <v>3</v>
      </c>
      <c r="N2" s="141"/>
      <c r="O2" s="142" t="s">
        <v>4</v>
      </c>
      <c r="P2" s="143"/>
      <c r="Q2" s="1" t="s">
        <v>5</v>
      </c>
      <c r="R2" s="144" t="s">
        <v>6</v>
      </c>
      <c r="S2" s="145"/>
      <c r="T2" s="145"/>
      <c r="U2" s="145"/>
      <c r="V2" s="146"/>
      <c r="W2" s="151"/>
      <c r="X2" s="152"/>
    </row>
    <row r="3" spans="1:24" s="16" customFormat="1" ht="77.400000000000006" customHeight="1" thickBot="1" x14ac:dyDescent="0.35">
      <c r="A3" s="127"/>
      <c r="B3" s="130"/>
      <c r="C3" s="131"/>
      <c r="D3" s="3" t="s">
        <v>7</v>
      </c>
      <c r="E3" s="4" t="s">
        <v>8</v>
      </c>
      <c r="F3" s="5" t="s">
        <v>9</v>
      </c>
      <c r="G3" s="6" t="s">
        <v>10</v>
      </c>
      <c r="H3" s="6" t="s">
        <v>11</v>
      </c>
      <c r="I3" s="6" t="s">
        <v>12</v>
      </c>
      <c r="J3" s="6" t="s">
        <v>13</v>
      </c>
      <c r="K3" s="6" t="s">
        <v>14</v>
      </c>
      <c r="L3" s="7" t="s">
        <v>15</v>
      </c>
      <c r="M3" s="8" t="s">
        <v>16</v>
      </c>
      <c r="N3" s="9" t="s">
        <v>8</v>
      </c>
      <c r="O3" s="10" t="s">
        <v>16</v>
      </c>
      <c r="P3" s="11" t="s">
        <v>8</v>
      </c>
      <c r="Q3" s="12" t="s">
        <v>8</v>
      </c>
      <c r="R3" s="13" t="s">
        <v>16</v>
      </c>
      <c r="S3" s="14" t="s">
        <v>17</v>
      </c>
      <c r="T3" s="14" t="s">
        <v>18</v>
      </c>
      <c r="U3" s="15" t="s">
        <v>19</v>
      </c>
      <c r="V3" s="148" t="s">
        <v>20</v>
      </c>
      <c r="W3" s="153"/>
      <c r="X3" s="154"/>
    </row>
    <row r="4" spans="1:24" s="44" customFormat="1" ht="70.05" hidden="1" customHeight="1" thickBot="1" x14ac:dyDescent="0.35">
      <c r="A4" s="57" t="s">
        <v>187</v>
      </c>
      <c r="B4" s="43" t="s">
        <v>21</v>
      </c>
      <c r="C4" s="58" t="s">
        <v>22</v>
      </c>
      <c r="D4" s="59" t="s">
        <v>23</v>
      </c>
      <c r="E4" s="60" t="s">
        <v>24</v>
      </c>
      <c r="F4" s="61" t="s">
        <v>25</v>
      </c>
      <c r="G4" s="62" t="s">
        <v>26</v>
      </c>
      <c r="H4" s="62" t="s">
        <v>27</v>
      </c>
      <c r="I4" s="62" t="s">
        <v>25</v>
      </c>
      <c r="J4" s="62" t="s">
        <v>25</v>
      </c>
      <c r="K4" s="62" t="s">
        <v>27</v>
      </c>
      <c r="L4" s="63"/>
      <c r="M4" s="64"/>
      <c r="N4" s="65" t="s">
        <v>28</v>
      </c>
      <c r="O4" s="59" t="s">
        <v>29</v>
      </c>
      <c r="P4" s="63" t="s">
        <v>30</v>
      </c>
      <c r="Q4" s="66" t="s">
        <v>31</v>
      </c>
      <c r="R4" s="59" t="s">
        <v>29</v>
      </c>
      <c r="S4" s="62" t="s">
        <v>32</v>
      </c>
      <c r="T4" s="62" t="s">
        <v>33</v>
      </c>
      <c r="U4" s="62"/>
      <c r="V4" s="63" t="s">
        <v>34</v>
      </c>
      <c r="W4" s="155" t="s">
        <v>536</v>
      </c>
      <c r="X4" s="156"/>
    </row>
    <row r="5" spans="1:24" s="56" customFormat="1" ht="70.05" customHeight="1" x14ac:dyDescent="0.3">
      <c r="A5" s="45" t="s">
        <v>198</v>
      </c>
      <c r="B5" s="46" t="s">
        <v>200</v>
      </c>
      <c r="C5" s="47" t="s">
        <v>201</v>
      </c>
      <c r="D5" s="48" t="s">
        <v>37</v>
      </c>
      <c r="E5" s="49" t="s">
        <v>202</v>
      </c>
      <c r="F5" s="50" t="s">
        <v>39</v>
      </c>
      <c r="G5" s="51" t="s">
        <v>25</v>
      </c>
      <c r="H5" s="51" t="s">
        <v>27</v>
      </c>
      <c r="I5" s="51" t="s">
        <v>25</v>
      </c>
      <c r="J5" s="51" t="s">
        <v>25</v>
      </c>
      <c r="K5" s="51" t="s">
        <v>26</v>
      </c>
      <c r="L5" s="24" t="s">
        <v>40</v>
      </c>
      <c r="M5" s="53"/>
      <c r="N5" s="54" t="s">
        <v>203</v>
      </c>
      <c r="O5" s="41"/>
      <c r="P5" s="52" t="s">
        <v>204</v>
      </c>
      <c r="Q5" s="55" t="s">
        <v>205</v>
      </c>
      <c r="R5" s="41"/>
      <c r="S5" s="23" t="s">
        <v>32</v>
      </c>
      <c r="T5" s="23" t="s">
        <v>33</v>
      </c>
      <c r="U5" s="23" t="s">
        <v>206</v>
      </c>
      <c r="V5" s="52" t="s">
        <v>207</v>
      </c>
      <c r="W5" s="157"/>
      <c r="X5" s="158">
        <v>1</v>
      </c>
    </row>
    <row r="6" spans="1:24" s="56" customFormat="1" ht="130.05000000000001" customHeight="1" x14ac:dyDescent="0.3">
      <c r="A6" s="67" t="s">
        <v>188</v>
      </c>
      <c r="B6" s="68" t="s">
        <v>35</v>
      </c>
      <c r="C6" s="69" t="s">
        <v>36</v>
      </c>
      <c r="D6" s="70" t="s">
        <v>37</v>
      </c>
      <c r="E6" s="71" t="s">
        <v>38</v>
      </c>
      <c r="F6" s="72" t="s">
        <v>39</v>
      </c>
      <c r="G6" s="73" t="s">
        <v>25</v>
      </c>
      <c r="H6" s="73" t="s">
        <v>26</v>
      </c>
      <c r="I6" s="73" t="s">
        <v>39</v>
      </c>
      <c r="J6" s="73" t="s">
        <v>25</v>
      </c>
      <c r="K6" s="73" t="s">
        <v>25</v>
      </c>
      <c r="L6" s="74" t="s">
        <v>40</v>
      </c>
      <c r="M6" s="70" t="s">
        <v>41</v>
      </c>
      <c r="N6" s="75" t="s">
        <v>208</v>
      </c>
      <c r="O6" s="76"/>
      <c r="P6" s="74" t="s">
        <v>31</v>
      </c>
      <c r="Q6" s="55" t="s">
        <v>209</v>
      </c>
      <c r="R6" s="70" t="s">
        <v>41</v>
      </c>
      <c r="S6" s="73" t="s">
        <v>32</v>
      </c>
      <c r="T6" s="78" t="s">
        <v>42</v>
      </c>
      <c r="U6" s="73" t="s">
        <v>206</v>
      </c>
      <c r="V6" s="52" t="s">
        <v>210</v>
      </c>
      <c r="W6" s="157"/>
      <c r="X6" s="158">
        <v>1</v>
      </c>
    </row>
    <row r="7" spans="1:24" s="56" customFormat="1" ht="151.80000000000001" customHeight="1" x14ac:dyDescent="0.3">
      <c r="A7" s="67" t="s">
        <v>189</v>
      </c>
      <c r="B7" s="68" t="s">
        <v>44</v>
      </c>
      <c r="C7" s="69" t="s">
        <v>45</v>
      </c>
      <c r="D7" s="70" t="s">
        <v>37</v>
      </c>
      <c r="E7" s="71" t="s">
        <v>46</v>
      </c>
      <c r="F7" s="72" t="s">
        <v>39</v>
      </c>
      <c r="G7" s="73" t="s">
        <v>25</v>
      </c>
      <c r="H7" s="73" t="s">
        <v>26</v>
      </c>
      <c r="I7" s="73" t="s">
        <v>39</v>
      </c>
      <c r="J7" s="73" t="s">
        <v>25</v>
      </c>
      <c r="K7" s="73" t="s">
        <v>39</v>
      </c>
      <c r="L7" s="74" t="s">
        <v>40</v>
      </c>
      <c r="M7" s="70" t="s">
        <v>50</v>
      </c>
      <c r="N7" s="75" t="s">
        <v>212</v>
      </c>
      <c r="O7" s="70" t="s">
        <v>29</v>
      </c>
      <c r="P7" s="74" t="s">
        <v>213</v>
      </c>
      <c r="Q7" s="77" t="s">
        <v>31</v>
      </c>
      <c r="R7" s="70" t="s">
        <v>41</v>
      </c>
      <c r="S7" s="73" t="s">
        <v>32</v>
      </c>
      <c r="T7" s="78" t="s">
        <v>42</v>
      </c>
      <c r="U7" s="73" t="s">
        <v>206</v>
      </c>
      <c r="V7" s="74" t="s">
        <v>214</v>
      </c>
      <c r="W7" s="157"/>
      <c r="X7" s="158">
        <v>1</v>
      </c>
    </row>
    <row r="8" spans="1:24" s="56" customFormat="1" ht="81" customHeight="1" x14ac:dyDescent="0.3">
      <c r="A8" s="67" t="s">
        <v>189</v>
      </c>
      <c r="B8" s="68" t="s">
        <v>47</v>
      </c>
      <c r="C8" s="69" t="s">
        <v>48</v>
      </c>
      <c r="D8" s="70" t="s">
        <v>37</v>
      </c>
      <c r="E8" s="71" t="s">
        <v>46</v>
      </c>
      <c r="F8" s="72" t="s">
        <v>39</v>
      </c>
      <c r="G8" s="73" t="s">
        <v>25</v>
      </c>
      <c r="H8" s="73" t="s">
        <v>26</v>
      </c>
      <c r="I8" s="73" t="s">
        <v>39</v>
      </c>
      <c r="J8" s="73" t="s">
        <v>25</v>
      </c>
      <c r="K8" s="73" t="s">
        <v>39</v>
      </c>
      <c r="L8" s="74" t="s">
        <v>49</v>
      </c>
      <c r="M8" s="70" t="s">
        <v>41</v>
      </c>
      <c r="N8" s="75" t="s">
        <v>412</v>
      </c>
      <c r="O8" s="76"/>
      <c r="P8" s="74" t="s">
        <v>199</v>
      </c>
      <c r="Q8" s="77" t="s">
        <v>31</v>
      </c>
      <c r="R8" s="70" t="s">
        <v>41</v>
      </c>
      <c r="S8" s="73" t="s">
        <v>51</v>
      </c>
      <c r="T8" s="73" t="s">
        <v>33</v>
      </c>
      <c r="U8" s="73" t="s">
        <v>206</v>
      </c>
      <c r="V8" s="74" t="s">
        <v>52</v>
      </c>
      <c r="W8" s="157"/>
      <c r="X8" s="158">
        <v>1</v>
      </c>
    </row>
    <row r="9" spans="1:24" s="56" customFormat="1" ht="151.80000000000001" x14ac:dyDescent="0.3">
      <c r="A9" s="67" t="s">
        <v>189</v>
      </c>
      <c r="B9" s="68" t="s">
        <v>53</v>
      </c>
      <c r="C9" s="69" t="s">
        <v>54</v>
      </c>
      <c r="D9" s="70" t="s">
        <v>37</v>
      </c>
      <c r="E9" s="71" t="s">
        <v>46</v>
      </c>
      <c r="F9" s="72" t="s">
        <v>39</v>
      </c>
      <c r="G9" s="73" t="s">
        <v>26</v>
      </c>
      <c r="H9" s="73" t="s">
        <v>26</v>
      </c>
      <c r="I9" s="73" t="s">
        <v>39</v>
      </c>
      <c r="J9" s="73" t="s">
        <v>25</v>
      </c>
      <c r="K9" s="73" t="s">
        <v>39</v>
      </c>
      <c r="L9" s="74" t="s">
        <v>49</v>
      </c>
      <c r="M9" s="70" t="s">
        <v>50</v>
      </c>
      <c r="N9" s="75" t="s">
        <v>413</v>
      </c>
      <c r="O9" s="76"/>
      <c r="P9" s="74" t="s">
        <v>31</v>
      </c>
      <c r="Q9" s="77" t="s">
        <v>31</v>
      </c>
      <c r="R9" s="70" t="s">
        <v>50</v>
      </c>
      <c r="S9" s="73" t="s">
        <v>32</v>
      </c>
      <c r="T9" s="73" t="s">
        <v>33</v>
      </c>
      <c r="U9" s="73" t="s">
        <v>43</v>
      </c>
      <c r="V9" s="74" t="s">
        <v>414</v>
      </c>
      <c r="W9" s="157"/>
      <c r="X9" s="158">
        <v>1</v>
      </c>
    </row>
    <row r="10" spans="1:24" s="56" customFormat="1" ht="181.2" customHeight="1" x14ac:dyDescent="0.3">
      <c r="A10" s="67" t="s">
        <v>189</v>
      </c>
      <c r="B10" s="68" t="s">
        <v>55</v>
      </c>
      <c r="C10" s="69" t="s">
        <v>56</v>
      </c>
      <c r="D10" s="70" t="s">
        <v>23</v>
      </c>
      <c r="E10" s="71" t="s">
        <v>57</v>
      </c>
      <c r="F10" s="72" t="s">
        <v>39</v>
      </c>
      <c r="G10" s="73" t="s">
        <v>58</v>
      </c>
      <c r="H10" s="73" t="s">
        <v>26</v>
      </c>
      <c r="I10" s="73" t="s">
        <v>39</v>
      </c>
      <c r="J10" s="73" t="s">
        <v>25</v>
      </c>
      <c r="K10" s="73" t="s">
        <v>26</v>
      </c>
      <c r="L10" s="74" t="s">
        <v>59</v>
      </c>
      <c r="M10" s="70" t="s">
        <v>41</v>
      </c>
      <c r="N10" s="75" t="s">
        <v>415</v>
      </c>
      <c r="O10" s="70" t="s">
        <v>41</v>
      </c>
      <c r="P10" s="74" t="s">
        <v>416</v>
      </c>
      <c r="Q10" s="77" t="s">
        <v>31</v>
      </c>
      <c r="R10" s="70" t="s">
        <v>41</v>
      </c>
      <c r="S10" s="73" t="s">
        <v>32</v>
      </c>
      <c r="T10" s="73" t="s">
        <v>33</v>
      </c>
      <c r="U10" s="73" t="s">
        <v>43</v>
      </c>
      <c r="V10" s="74" t="s">
        <v>60</v>
      </c>
      <c r="W10" s="157"/>
      <c r="X10" s="158">
        <v>1</v>
      </c>
    </row>
    <row r="11" spans="1:24" s="56" customFormat="1" ht="109.95" customHeight="1" x14ac:dyDescent="0.3">
      <c r="A11" s="67" t="s">
        <v>189</v>
      </c>
      <c r="B11" s="68" t="s">
        <v>61</v>
      </c>
      <c r="C11" s="69" t="s">
        <v>62</v>
      </c>
      <c r="D11" s="70" t="s">
        <v>23</v>
      </c>
      <c r="E11" s="71" t="s">
        <v>63</v>
      </c>
      <c r="F11" s="72" t="s">
        <v>39</v>
      </c>
      <c r="G11" s="73" t="s">
        <v>26</v>
      </c>
      <c r="H11" s="73" t="s">
        <v>26</v>
      </c>
      <c r="I11" s="73" t="s">
        <v>39</v>
      </c>
      <c r="J11" s="73" t="s">
        <v>25</v>
      </c>
      <c r="K11" s="73" t="s">
        <v>27</v>
      </c>
      <c r="L11" s="74"/>
      <c r="M11" s="70" t="s">
        <v>50</v>
      </c>
      <c r="N11" s="75" t="s">
        <v>417</v>
      </c>
      <c r="O11" s="70" t="s">
        <v>29</v>
      </c>
      <c r="P11" s="103" t="s">
        <v>418</v>
      </c>
      <c r="Q11" s="77" t="s">
        <v>31</v>
      </c>
      <c r="R11" s="70" t="s">
        <v>29</v>
      </c>
      <c r="S11" s="73" t="s">
        <v>32</v>
      </c>
      <c r="T11" s="73" t="s">
        <v>33</v>
      </c>
      <c r="U11" s="73" t="s">
        <v>206</v>
      </c>
      <c r="V11" s="74" t="s">
        <v>419</v>
      </c>
      <c r="W11" s="157"/>
      <c r="X11" s="158">
        <v>1</v>
      </c>
    </row>
    <row r="12" spans="1:24" s="56" customFormat="1" ht="130.05000000000001" customHeight="1" x14ac:dyDescent="0.3">
      <c r="A12" s="67" t="s">
        <v>189</v>
      </c>
      <c r="B12" s="68" t="s">
        <v>64</v>
      </c>
      <c r="C12" s="69" t="s">
        <v>65</v>
      </c>
      <c r="D12" s="70" t="s">
        <v>23</v>
      </c>
      <c r="E12" s="71" t="s">
        <v>66</v>
      </c>
      <c r="F12" s="72" t="s">
        <v>39</v>
      </c>
      <c r="G12" s="73" t="s">
        <v>26</v>
      </c>
      <c r="H12" s="73" t="s">
        <v>26</v>
      </c>
      <c r="I12" s="73" t="s">
        <v>39</v>
      </c>
      <c r="J12" s="73" t="s">
        <v>25</v>
      </c>
      <c r="K12" s="73" t="s">
        <v>27</v>
      </c>
      <c r="L12" s="74"/>
      <c r="M12" s="70" t="s">
        <v>41</v>
      </c>
      <c r="N12" s="75" t="s">
        <v>420</v>
      </c>
      <c r="O12" s="70" t="s">
        <v>50</v>
      </c>
      <c r="P12" s="74" t="s">
        <v>421</v>
      </c>
      <c r="Q12" s="77" t="s">
        <v>31</v>
      </c>
      <c r="R12" s="70" t="s">
        <v>50</v>
      </c>
      <c r="S12" s="73" t="s">
        <v>32</v>
      </c>
      <c r="T12" s="73" t="s">
        <v>33</v>
      </c>
      <c r="U12" s="73" t="s">
        <v>206</v>
      </c>
      <c r="V12" s="74" t="s">
        <v>537</v>
      </c>
      <c r="W12" s="157"/>
      <c r="X12" s="158">
        <v>1</v>
      </c>
    </row>
    <row r="13" spans="1:24" s="56" customFormat="1" ht="100.05" customHeight="1" x14ac:dyDescent="0.3">
      <c r="A13" s="67" t="s">
        <v>189</v>
      </c>
      <c r="B13" s="68" t="s">
        <v>67</v>
      </c>
      <c r="C13" s="69" t="s">
        <v>68</v>
      </c>
      <c r="D13" s="70" t="s">
        <v>23</v>
      </c>
      <c r="E13" s="71" t="s">
        <v>69</v>
      </c>
      <c r="F13" s="72" t="s">
        <v>39</v>
      </c>
      <c r="G13" s="73" t="s">
        <v>26</v>
      </c>
      <c r="H13" s="73" t="s">
        <v>27</v>
      </c>
      <c r="I13" s="73" t="s">
        <v>39</v>
      </c>
      <c r="J13" s="73" t="s">
        <v>25</v>
      </c>
      <c r="K13" s="73" t="s">
        <v>27</v>
      </c>
      <c r="L13" s="74"/>
      <c r="M13" s="70" t="s">
        <v>29</v>
      </c>
      <c r="N13" s="75" t="s">
        <v>422</v>
      </c>
      <c r="O13" s="76"/>
      <c r="P13" s="74" t="s">
        <v>31</v>
      </c>
      <c r="Q13" s="77" t="s">
        <v>31</v>
      </c>
      <c r="R13" s="70" t="s">
        <v>29</v>
      </c>
      <c r="S13" s="73" t="s">
        <v>32</v>
      </c>
      <c r="T13" s="73" t="s">
        <v>33</v>
      </c>
      <c r="U13" s="73" t="s">
        <v>43</v>
      </c>
      <c r="V13" s="74" t="s">
        <v>423</v>
      </c>
      <c r="W13" s="157"/>
      <c r="X13" s="158">
        <v>1</v>
      </c>
    </row>
    <row r="14" spans="1:24" s="56" customFormat="1" ht="130.05000000000001" customHeight="1" x14ac:dyDescent="0.3">
      <c r="A14" s="67" t="s">
        <v>189</v>
      </c>
      <c r="B14" s="68" t="s">
        <v>70</v>
      </c>
      <c r="C14" s="69" t="s">
        <v>71</v>
      </c>
      <c r="D14" s="70" t="s">
        <v>37</v>
      </c>
      <c r="E14" s="71" t="s">
        <v>72</v>
      </c>
      <c r="F14" s="72" t="s">
        <v>39</v>
      </c>
      <c r="G14" s="73" t="s">
        <v>25</v>
      </c>
      <c r="H14" s="73" t="s">
        <v>27</v>
      </c>
      <c r="I14" s="73" t="s">
        <v>39</v>
      </c>
      <c r="J14" s="73" t="s">
        <v>25</v>
      </c>
      <c r="K14" s="73" t="s">
        <v>39</v>
      </c>
      <c r="L14" s="74" t="s">
        <v>49</v>
      </c>
      <c r="M14" s="70" t="s">
        <v>41</v>
      </c>
      <c r="N14" s="75" t="s">
        <v>424</v>
      </c>
      <c r="O14" s="70" t="s">
        <v>50</v>
      </c>
      <c r="P14" s="74" t="s">
        <v>425</v>
      </c>
      <c r="Q14" s="77" t="s">
        <v>31</v>
      </c>
      <c r="R14" s="70" t="s">
        <v>50</v>
      </c>
      <c r="S14" s="73" t="s">
        <v>32</v>
      </c>
      <c r="T14" s="78" t="s">
        <v>426</v>
      </c>
      <c r="U14" s="73" t="s">
        <v>206</v>
      </c>
      <c r="V14" s="74" t="s">
        <v>538</v>
      </c>
      <c r="W14" s="157"/>
      <c r="X14" s="158">
        <v>1</v>
      </c>
    </row>
    <row r="15" spans="1:24" s="56" customFormat="1" ht="130.05000000000001" customHeight="1" x14ac:dyDescent="0.3">
      <c r="A15" s="67" t="s">
        <v>189</v>
      </c>
      <c r="B15" s="68" t="s">
        <v>73</v>
      </c>
      <c r="C15" s="69" t="s">
        <v>74</v>
      </c>
      <c r="D15" s="70" t="s">
        <v>37</v>
      </c>
      <c r="E15" s="71" t="s">
        <v>75</v>
      </c>
      <c r="F15" s="72" t="s">
        <v>39</v>
      </c>
      <c r="G15" s="73" t="s">
        <v>25</v>
      </c>
      <c r="H15" s="73" t="s">
        <v>26</v>
      </c>
      <c r="I15" s="73" t="s">
        <v>39</v>
      </c>
      <c r="J15" s="73" t="s">
        <v>25</v>
      </c>
      <c r="K15" s="73" t="s">
        <v>26</v>
      </c>
      <c r="L15" s="74" t="s">
        <v>76</v>
      </c>
      <c r="M15" s="70" t="s">
        <v>41</v>
      </c>
      <c r="N15" s="75" t="s">
        <v>427</v>
      </c>
      <c r="O15" s="70" t="s">
        <v>50</v>
      </c>
      <c r="P15" s="74" t="s">
        <v>428</v>
      </c>
      <c r="Q15" s="77" t="s">
        <v>31</v>
      </c>
      <c r="R15" s="70" t="s">
        <v>50</v>
      </c>
      <c r="S15" s="73" t="s">
        <v>32</v>
      </c>
      <c r="T15" s="78" t="s">
        <v>42</v>
      </c>
      <c r="U15" s="73" t="s">
        <v>43</v>
      </c>
      <c r="V15" s="74" t="s">
        <v>429</v>
      </c>
      <c r="W15" s="157"/>
      <c r="X15" s="158">
        <v>1</v>
      </c>
    </row>
    <row r="16" spans="1:24" s="56" customFormat="1" ht="130.05000000000001" customHeight="1" x14ac:dyDescent="0.3">
      <c r="A16" s="67" t="s">
        <v>189</v>
      </c>
      <c r="B16" s="68" t="s">
        <v>77</v>
      </c>
      <c r="C16" s="69" t="s">
        <v>78</v>
      </c>
      <c r="D16" s="70" t="s">
        <v>37</v>
      </c>
      <c r="E16" s="71" t="s">
        <v>72</v>
      </c>
      <c r="F16" s="72" t="s">
        <v>39</v>
      </c>
      <c r="G16" s="73" t="s">
        <v>26</v>
      </c>
      <c r="H16" s="73" t="s">
        <v>26</v>
      </c>
      <c r="I16" s="73" t="s">
        <v>39</v>
      </c>
      <c r="J16" s="73" t="s">
        <v>25</v>
      </c>
      <c r="K16" s="73" t="s">
        <v>26</v>
      </c>
      <c r="L16" s="74" t="s">
        <v>49</v>
      </c>
      <c r="M16" s="70" t="s">
        <v>41</v>
      </c>
      <c r="N16" s="75" t="s">
        <v>430</v>
      </c>
      <c r="O16" s="76"/>
      <c r="P16" s="74" t="s">
        <v>199</v>
      </c>
      <c r="Q16" s="74" t="s">
        <v>199</v>
      </c>
      <c r="R16" s="70" t="s">
        <v>41</v>
      </c>
      <c r="S16" s="73" t="s">
        <v>32</v>
      </c>
      <c r="T16" s="78" t="s">
        <v>42</v>
      </c>
      <c r="U16" s="73" t="s">
        <v>43</v>
      </c>
      <c r="V16" s="74" t="s">
        <v>431</v>
      </c>
      <c r="W16" s="157"/>
      <c r="X16" s="158">
        <v>1</v>
      </c>
    </row>
    <row r="17" spans="1:24" s="56" customFormat="1" ht="130.05000000000001" customHeight="1" x14ac:dyDescent="0.3">
      <c r="A17" s="67" t="s">
        <v>189</v>
      </c>
      <c r="B17" s="68" t="s">
        <v>79</v>
      </c>
      <c r="C17" s="69" t="s">
        <v>80</v>
      </c>
      <c r="D17" s="70" t="s">
        <v>23</v>
      </c>
      <c r="E17" s="71" t="s">
        <v>81</v>
      </c>
      <c r="F17" s="72" t="s">
        <v>39</v>
      </c>
      <c r="G17" s="73" t="s">
        <v>26</v>
      </c>
      <c r="H17" s="73" t="s">
        <v>27</v>
      </c>
      <c r="I17" s="73" t="s">
        <v>39</v>
      </c>
      <c r="J17" s="73" t="s">
        <v>25</v>
      </c>
      <c r="K17" s="73" t="s">
        <v>25</v>
      </c>
      <c r="L17" s="74" t="s">
        <v>82</v>
      </c>
      <c r="M17" s="70" t="s">
        <v>50</v>
      </c>
      <c r="N17" s="75" t="s">
        <v>432</v>
      </c>
      <c r="O17" s="70" t="s">
        <v>50</v>
      </c>
      <c r="P17" s="74" t="s">
        <v>433</v>
      </c>
      <c r="Q17" s="77" t="s">
        <v>31</v>
      </c>
      <c r="R17" s="70" t="s">
        <v>50</v>
      </c>
      <c r="S17" s="73" t="s">
        <v>32</v>
      </c>
      <c r="T17" s="78" t="s">
        <v>434</v>
      </c>
      <c r="U17" s="73" t="s">
        <v>206</v>
      </c>
      <c r="V17" s="74" t="s">
        <v>435</v>
      </c>
      <c r="W17" s="157"/>
      <c r="X17" s="158">
        <v>1</v>
      </c>
    </row>
    <row r="18" spans="1:24" s="56" customFormat="1" ht="110.4" x14ac:dyDescent="0.3">
      <c r="A18" s="67" t="s">
        <v>189</v>
      </c>
      <c r="B18" s="68" t="s">
        <v>84</v>
      </c>
      <c r="C18" s="69" t="s">
        <v>85</v>
      </c>
      <c r="D18" s="70" t="s">
        <v>23</v>
      </c>
      <c r="E18" s="71" t="s">
        <v>86</v>
      </c>
      <c r="F18" s="72" t="s">
        <v>39</v>
      </c>
      <c r="G18" s="73" t="s">
        <v>26</v>
      </c>
      <c r="H18" s="73" t="s">
        <v>27</v>
      </c>
      <c r="I18" s="73" t="s">
        <v>39</v>
      </c>
      <c r="J18" s="73" t="s">
        <v>25</v>
      </c>
      <c r="K18" s="73" t="s">
        <v>27</v>
      </c>
      <c r="L18" s="74"/>
      <c r="M18" s="70" t="s">
        <v>41</v>
      </c>
      <c r="N18" s="75" t="s">
        <v>436</v>
      </c>
      <c r="O18" s="70" t="s">
        <v>50</v>
      </c>
      <c r="P18" s="74" t="s">
        <v>437</v>
      </c>
      <c r="Q18" s="77" t="s">
        <v>31</v>
      </c>
      <c r="R18" s="70" t="s">
        <v>50</v>
      </c>
      <c r="S18" s="73" t="s">
        <v>32</v>
      </c>
      <c r="T18" s="78" t="s">
        <v>83</v>
      </c>
      <c r="U18" s="73" t="s">
        <v>43</v>
      </c>
      <c r="V18" s="74" t="s">
        <v>438</v>
      </c>
      <c r="W18" s="157"/>
      <c r="X18" s="158">
        <v>1</v>
      </c>
    </row>
    <row r="19" spans="1:24" s="56" customFormat="1" ht="180" customHeight="1" x14ac:dyDescent="0.3">
      <c r="A19" s="67" t="s">
        <v>189</v>
      </c>
      <c r="B19" s="68" t="s">
        <v>87</v>
      </c>
      <c r="C19" s="69" t="s">
        <v>88</v>
      </c>
      <c r="D19" s="70" t="s">
        <v>37</v>
      </c>
      <c r="E19" s="71" t="s">
        <v>72</v>
      </c>
      <c r="F19" s="72" t="s">
        <v>39</v>
      </c>
      <c r="G19" s="73" t="s">
        <v>26</v>
      </c>
      <c r="H19" s="73" t="s">
        <v>27</v>
      </c>
      <c r="I19" s="73" t="s">
        <v>39</v>
      </c>
      <c r="J19" s="73" t="s">
        <v>25</v>
      </c>
      <c r="K19" s="73" t="s">
        <v>27</v>
      </c>
      <c r="L19" s="74"/>
      <c r="M19" s="70"/>
      <c r="N19" s="75" t="s">
        <v>439</v>
      </c>
      <c r="O19" s="70" t="s">
        <v>50</v>
      </c>
      <c r="P19" s="74" t="s">
        <v>440</v>
      </c>
      <c r="Q19" s="77" t="s">
        <v>31</v>
      </c>
      <c r="R19" s="70" t="s">
        <v>50</v>
      </c>
      <c r="S19" s="73" t="s">
        <v>32</v>
      </c>
      <c r="T19" s="78" t="s">
        <v>441</v>
      </c>
      <c r="U19" s="73" t="s">
        <v>43</v>
      </c>
      <c r="V19" s="74" t="s">
        <v>442</v>
      </c>
      <c r="W19" s="157"/>
      <c r="X19" s="158">
        <v>1</v>
      </c>
    </row>
    <row r="20" spans="1:24" s="56" customFormat="1" ht="130.05000000000001" customHeight="1" x14ac:dyDescent="0.3">
      <c r="A20" s="67" t="s">
        <v>189</v>
      </c>
      <c r="B20" s="68" t="s">
        <v>89</v>
      </c>
      <c r="C20" s="69" t="s">
        <v>90</v>
      </c>
      <c r="D20" s="70" t="s">
        <v>23</v>
      </c>
      <c r="E20" s="71" t="s">
        <v>91</v>
      </c>
      <c r="F20" s="72" t="s">
        <v>39</v>
      </c>
      <c r="G20" s="73" t="s">
        <v>39</v>
      </c>
      <c r="H20" s="73" t="s">
        <v>27</v>
      </c>
      <c r="I20" s="73" t="s">
        <v>39</v>
      </c>
      <c r="J20" s="73" t="s">
        <v>25</v>
      </c>
      <c r="K20" s="73" t="s">
        <v>27</v>
      </c>
      <c r="L20" s="74" t="s">
        <v>92</v>
      </c>
      <c r="M20" s="70" t="s">
        <v>50</v>
      </c>
      <c r="N20" s="75" t="s">
        <v>443</v>
      </c>
      <c r="O20" s="70" t="s">
        <v>50</v>
      </c>
      <c r="P20" s="74" t="s">
        <v>444</v>
      </c>
      <c r="Q20" s="77" t="s">
        <v>31</v>
      </c>
      <c r="R20" s="70" t="s">
        <v>50</v>
      </c>
      <c r="S20" s="73" t="s">
        <v>32</v>
      </c>
      <c r="T20" s="78" t="s">
        <v>42</v>
      </c>
      <c r="U20" s="73" t="s">
        <v>206</v>
      </c>
      <c r="V20" s="74" t="s">
        <v>445</v>
      </c>
      <c r="W20" s="157"/>
      <c r="X20" s="158">
        <v>1</v>
      </c>
    </row>
    <row r="21" spans="1:24" s="56" customFormat="1" ht="130.05000000000001" customHeight="1" x14ac:dyDescent="0.3">
      <c r="A21" s="67" t="s">
        <v>189</v>
      </c>
      <c r="B21" s="68" t="s">
        <v>93</v>
      </c>
      <c r="C21" s="69" t="s">
        <v>94</v>
      </c>
      <c r="D21" s="70" t="s">
        <v>37</v>
      </c>
      <c r="E21" s="71" t="s">
        <v>72</v>
      </c>
      <c r="F21" s="72" t="s">
        <v>39</v>
      </c>
      <c r="G21" s="73" t="s">
        <v>26</v>
      </c>
      <c r="H21" s="73" t="s">
        <v>27</v>
      </c>
      <c r="I21" s="73" t="s">
        <v>39</v>
      </c>
      <c r="J21" s="73" t="s">
        <v>25</v>
      </c>
      <c r="K21" s="73" t="s">
        <v>27</v>
      </c>
      <c r="L21" s="74"/>
      <c r="M21" s="70" t="s">
        <v>41</v>
      </c>
      <c r="N21" s="75" t="s">
        <v>446</v>
      </c>
      <c r="O21" s="76"/>
      <c r="P21" s="74" t="s">
        <v>199</v>
      </c>
      <c r="Q21" s="74" t="s">
        <v>199</v>
      </c>
      <c r="R21" s="70" t="s">
        <v>41</v>
      </c>
      <c r="S21" s="73" t="s">
        <v>32</v>
      </c>
      <c r="T21" s="78" t="s">
        <v>42</v>
      </c>
      <c r="U21" s="73" t="s">
        <v>43</v>
      </c>
      <c r="V21" s="74" t="s">
        <v>52</v>
      </c>
      <c r="W21" s="157"/>
      <c r="X21" s="158">
        <v>1</v>
      </c>
    </row>
    <row r="22" spans="1:24" s="56" customFormat="1" ht="70.05" customHeight="1" x14ac:dyDescent="0.3">
      <c r="A22" s="67" t="s">
        <v>190</v>
      </c>
      <c r="B22" s="68" t="s">
        <v>95</v>
      </c>
      <c r="C22" s="69" t="s">
        <v>96</v>
      </c>
      <c r="D22" s="70" t="s">
        <v>37</v>
      </c>
      <c r="E22" s="71" t="s">
        <v>72</v>
      </c>
      <c r="F22" s="72" t="s">
        <v>39</v>
      </c>
      <c r="G22" s="73" t="s">
        <v>25</v>
      </c>
      <c r="H22" s="73" t="s">
        <v>27</v>
      </c>
      <c r="I22" s="73" t="s">
        <v>39</v>
      </c>
      <c r="J22" s="73" t="s">
        <v>25</v>
      </c>
      <c r="K22" s="73" t="s">
        <v>58</v>
      </c>
      <c r="L22" s="74" t="s">
        <v>49</v>
      </c>
      <c r="M22" s="70" t="s">
        <v>41</v>
      </c>
      <c r="N22" s="75" t="s">
        <v>446</v>
      </c>
      <c r="O22" s="76"/>
      <c r="P22" s="74" t="s">
        <v>199</v>
      </c>
      <c r="Q22" s="74" t="s">
        <v>199</v>
      </c>
      <c r="R22" s="70" t="s">
        <v>41</v>
      </c>
      <c r="S22" s="73" t="s">
        <v>32</v>
      </c>
      <c r="T22" s="73" t="s">
        <v>33</v>
      </c>
      <c r="U22" s="73" t="s">
        <v>206</v>
      </c>
      <c r="V22" s="74" t="s">
        <v>431</v>
      </c>
      <c r="W22" s="157"/>
      <c r="X22" s="158">
        <v>1</v>
      </c>
    </row>
    <row r="23" spans="1:24" s="56" customFormat="1" ht="250.05" customHeight="1" x14ac:dyDescent="0.3">
      <c r="A23" s="67" t="s">
        <v>190</v>
      </c>
      <c r="B23" s="68" t="s">
        <v>97</v>
      </c>
      <c r="C23" s="69" t="s">
        <v>98</v>
      </c>
      <c r="D23" s="70" t="s">
        <v>23</v>
      </c>
      <c r="E23" s="71" t="s">
        <v>99</v>
      </c>
      <c r="F23" s="72" t="s">
        <v>39</v>
      </c>
      <c r="G23" s="73" t="s">
        <v>25</v>
      </c>
      <c r="H23" s="73" t="s">
        <v>27</v>
      </c>
      <c r="I23" s="73" t="s">
        <v>39</v>
      </c>
      <c r="J23" s="73" t="s">
        <v>25</v>
      </c>
      <c r="K23" s="73" t="s">
        <v>58</v>
      </c>
      <c r="L23" s="74" t="s">
        <v>49</v>
      </c>
      <c r="M23" s="70" t="s">
        <v>29</v>
      </c>
      <c r="N23" s="75" t="s">
        <v>447</v>
      </c>
      <c r="O23" s="76"/>
      <c r="P23" s="74" t="s">
        <v>100</v>
      </c>
      <c r="Q23" s="104" t="s">
        <v>539</v>
      </c>
      <c r="R23" s="70" t="s">
        <v>41</v>
      </c>
      <c r="S23" s="73" t="s">
        <v>32</v>
      </c>
      <c r="T23" s="73" t="s">
        <v>33</v>
      </c>
      <c r="U23" s="73" t="s">
        <v>43</v>
      </c>
      <c r="V23" s="74" t="s">
        <v>540</v>
      </c>
      <c r="W23" s="157"/>
      <c r="X23" s="158">
        <v>1</v>
      </c>
    </row>
    <row r="24" spans="1:24" s="56" customFormat="1" ht="229.95" customHeight="1" x14ac:dyDescent="0.3">
      <c r="A24" s="67" t="s">
        <v>190</v>
      </c>
      <c r="B24" s="68" t="s">
        <v>101</v>
      </c>
      <c r="C24" s="69" t="s">
        <v>102</v>
      </c>
      <c r="D24" s="70" t="s">
        <v>23</v>
      </c>
      <c r="E24" s="71" t="s">
        <v>103</v>
      </c>
      <c r="F24" s="72" t="s">
        <v>39</v>
      </c>
      <c r="G24" s="73" t="s">
        <v>25</v>
      </c>
      <c r="H24" s="73" t="s">
        <v>27</v>
      </c>
      <c r="I24" s="73" t="s">
        <v>39</v>
      </c>
      <c r="J24" s="73" t="s">
        <v>25</v>
      </c>
      <c r="K24" s="73" t="s">
        <v>58</v>
      </c>
      <c r="L24" s="74" t="s">
        <v>49</v>
      </c>
      <c r="M24" s="70" t="s">
        <v>50</v>
      </c>
      <c r="N24" s="75" t="s">
        <v>448</v>
      </c>
      <c r="O24" s="76"/>
      <c r="P24" s="74" t="s">
        <v>100</v>
      </c>
      <c r="Q24" s="104" t="s">
        <v>541</v>
      </c>
      <c r="R24" s="70" t="s">
        <v>50</v>
      </c>
      <c r="S24" s="73" t="s">
        <v>32</v>
      </c>
      <c r="T24" s="73" t="s">
        <v>33</v>
      </c>
      <c r="U24" s="73" t="s">
        <v>206</v>
      </c>
      <c r="V24" s="74" t="s">
        <v>542</v>
      </c>
      <c r="W24" s="157"/>
      <c r="X24" s="158">
        <v>1</v>
      </c>
    </row>
    <row r="25" spans="1:24" s="56" customFormat="1" ht="250.05" customHeight="1" x14ac:dyDescent="0.3">
      <c r="A25" s="67" t="s">
        <v>190</v>
      </c>
      <c r="B25" s="68" t="s">
        <v>104</v>
      </c>
      <c r="C25" s="69" t="s">
        <v>105</v>
      </c>
      <c r="D25" s="70" t="s">
        <v>23</v>
      </c>
      <c r="E25" s="71" t="s">
        <v>106</v>
      </c>
      <c r="F25" s="72" t="s">
        <v>39</v>
      </c>
      <c r="G25" s="73" t="s">
        <v>25</v>
      </c>
      <c r="H25" s="73" t="s">
        <v>27</v>
      </c>
      <c r="I25" s="73" t="s">
        <v>39</v>
      </c>
      <c r="J25" s="73" t="s">
        <v>25</v>
      </c>
      <c r="K25" s="73" t="s">
        <v>58</v>
      </c>
      <c r="L25" s="74" t="s">
        <v>49</v>
      </c>
      <c r="M25" s="70" t="s">
        <v>29</v>
      </c>
      <c r="N25" s="75" t="s">
        <v>449</v>
      </c>
      <c r="O25" s="76"/>
      <c r="P25" s="74" t="s">
        <v>100</v>
      </c>
      <c r="Q25" s="104" t="s">
        <v>543</v>
      </c>
      <c r="R25" s="70" t="s">
        <v>29</v>
      </c>
      <c r="S25" s="73" t="s">
        <v>32</v>
      </c>
      <c r="T25" s="73" t="s">
        <v>33</v>
      </c>
      <c r="U25" s="73" t="s">
        <v>206</v>
      </c>
      <c r="V25" s="74" t="s">
        <v>544</v>
      </c>
      <c r="W25" s="157"/>
      <c r="X25" s="158">
        <v>1</v>
      </c>
    </row>
    <row r="26" spans="1:24" s="56" customFormat="1" ht="229.95" customHeight="1" x14ac:dyDescent="0.3">
      <c r="A26" s="67" t="s">
        <v>191</v>
      </c>
      <c r="B26" s="68" t="s">
        <v>107</v>
      </c>
      <c r="C26" s="69" t="s">
        <v>108</v>
      </c>
      <c r="D26" s="70" t="s">
        <v>23</v>
      </c>
      <c r="E26" s="71" t="s">
        <v>109</v>
      </c>
      <c r="F26" s="72" t="s">
        <v>39</v>
      </c>
      <c r="G26" s="73" t="s">
        <v>25</v>
      </c>
      <c r="H26" s="73" t="s">
        <v>27</v>
      </c>
      <c r="I26" s="73" t="s">
        <v>39</v>
      </c>
      <c r="J26" s="73" t="s">
        <v>25</v>
      </c>
      <c r="K26" s="73" t="s">
        <v>39</v>
      </c>
      <c r="L26" s="74" t="s">
        <v>49</v>
      </c>
      <c r="M26" s="70" t="s">
        <v>29</v>
      </c>
      <c r="N26" s="75" t="s">
        <v>451</v>
      </c>
      <c r="O26" s="76"/>
      <c r="P26" s="74" t="s">
        <v>100</v>
      </c>
      <c r="Q26" s="104" t="s">
        <v>545</v>
      </c>
      <c r="R26" s="70" t="s">
        <v>29</v>
      </c>
      <c r="S26" s="73" t="s">
        <v>32</v>
      </c>
      <c r="T26" s="78" t="s">
        <v>450</v>
      </c>
      <c r="U26" s="73" t="s">
        <v>206</v>
      </c>
      <c r="V26" s="74" t="s">
        <v>452</v>
      </c>
      <c r="W26" s="157"/>
      <c r="X26" s="158">
        <v>1</v>
      </c>
    </row>
    <row r="27" spans="1:24" s="56" customFormat="1" ht="169.95" customHeight="1" x14ac:dyDescent="0.3">
      <c r="A27" s="67" t="s">
        <v>189</v>
      </c>
      <c r="B27" s="68" t="s">
        <v>110</v>
      </c>
      <c r="C27" s="69" t="s">
        <v>111</v>
      </c>
      <c r="D27" s="70" t="s">
        <v>37</v>
      </c>
      <c r="E27" s="71" t="s">
        <v>72</v>
      </c>
      <c r="F27" s="72" t="s">
        <v>39</v>
      </c>
      <c r="G27" s="73" t="s">
        <v>25</v>
      </c>
      <c r="H27" s="73" t="s">
        <v>27</v>
      </c>
      <c r="I27" s="73" t="s">
        <v>25</v>
      </c>
      <c r="J27" s="73" t="s">
        <v>25</v>
      </c>
      <c r="K27" s="73" t="s">
        <v>26</v>
      </c>
      <c r="L27" s="74" t="s">
        <v>112</v>
      </c>
      <c r="M27" s="105" t="s">
        <v>41</v>
      </c>
      <c r="N27" s="75" t="s">
        <v>454</v>
      </c>
      <c r="O27" s="105" t="s">
        <v>50</v>
      </c>
      <c r="P27" s="74" t="s">
        <v>455</v>
      </c>
      <c r="Q27" s="77" t="s">
        <v>31</v>
      </c>
      <c r="R27" s="105" t="s">
        <v>50</v>
      </c>
      <c r="S27" s="73" t="s">
        <v>32</v>
      </c>
      <c r="T27" s="73" t="s">
        <v>33</v>
      </c>
      <c r="U27" s="73" t="s">
        <v>206</v>
      </c>
      <c r="V27" s="74" t="s">
        <v>456</v>
      </c>
      <c r="W27" s="157"/>
      <c r="X27" s="158">
        <v>1</v>
      </c>
    </row>
    <row r="28" spans="1:24" s="56" customFormat="1" ht="229.95" customHeight="1" x14ac:dyDescent="0.3">
      <c r="A28" s="67" t="s">
        <v>191</v>
      </c>
      <c r="B28" s="68" t="s">
        <v>113</v>
      </c>
      <c r="C28" s="69" t="s">
        <v>114</v>
      </c>
      <c r="D28" s="70" t="s">
        <v>23</v>
      </c>
      <c r="E28" s="71" t="s">
        <v>109</v>
      </c>
      <c r="F28" s="72" t="s">
        <v>39</v>
      </c>
      <c r="G28" s="73" t="s">
        <v>25</v>
      </c>
      <c r="H28" s="73" t="s">
        <v>27</v>
      </c>
      <c r="I28" s="73" t="s">
        <v>39</v>
      </c>
      <c r="J28" s="73" t="s">
        <v>25</v>
      </c>
      <c r="K28" s="73" t="s">
        <v>25</v>
      </c>
      <c r="L28" s="74" t="s">
        <v>115</v>
      </c>
      <c r="M28" s="70" t="s">
        <v>41</v>
      </c>
      <c r="N28" s="75" t="s">
        <v>116</v>
      </c>
      <c r="O28" s="76"/>
      <c r="P28" s="74" t="s">
        <v>100</v>
      </c>
      <c r="Q28" s="104" t="s">
        <v>532</v>
      </c>
      <c r="R28" s="70" t="s">
        <v>29</v>
      </c>
      <c r="S28" s="73" t="s">
        <v>32</v>
      </c>
      <c r="T28" s="73" t="s">
        <v>33</v>
      </c>
      <c r="U28" s="73" t="s">
        <v>206</v>
      </c>
      <c r="V28" s="74" t="s">
        <v>533</v>
      </c>
      <c r="W28" s="157"/>
      <c r="X28" s="158">
        <v>1</v>
      </c>
    </row>
    <row r="29" spans="1:24" s="56" customFormat="1" ht="169.95" customHeight="1" x14ac:dyDescent="0.3">
      <c r="A29" s="67" t="s">
        <v>189</v>
      </c>
      <c r="B29" s="68" t="s">
        <v>117</v>
      </c>
      <c r="C29" s="69" t="s">
        <v>118</v>
      </c>
      <c r="D29" s="70" t="s">
        <v>37</v>
      </c>
      <c r="E29" s="71" t="s">
        <v>72</v>
      </c>
      <c r="F29" s="72" t="s">
        <v>25</v>
      </c>
      <c r="G29" s="73" t="s">
        <v>25</v>
      </c>
      <c r="H29" s="73" t="s">
        <v>27</v>
      </c>
      <c r="I29" s="73" t="s">
        <v>39</v>
      </c>
      <c r="J29" s="73" t="s">
        <v>25</v>
      </c>
      <c r="K29" s="73" t="s">
        <v>25</v>
      </c>
      <c r="L29" s="74" t="s">
        <v>119</v>
      </c>
      <c r="M29" s="105" t="s">
        <v>41</v>
      </c>
      <c r="N29" s="75" t="s">
        <v>465</v>
      </c>
      <c r="O29" s="105" t="s">
        <v>41</v>
      </c>
      <c r="P29" s="74" t="s">
        <v>466</v>
      </c>
      <c r="Q29" s="77" t="s">
        <v>31</v>
      </c>
      <c r="R29" s="76"/>
      <c r="S29" s="73" t="s">
        <v>32</v>
      </c>
      <c r="T29" s="73" t="s">
        <v>33</v>
      </c>
      <c r="U29" s="73" t="s">
        <v>206</v>
      </c>
      <c r="V29" s="74" t="s">
        <v>467</v>
      </c>
      <c r="W29" s="157"/>
      <c r="X29" s="158">
        <v>1</v>
      </c>
    </row>
    <row r="30" spans="1:24" s="56" customFormat="1" ht="169.95" customHeight="1" x14ac:dyDescent="0.3">
      <c r="A30" s="67" t="s">
        <v>192</v>
      </c>
      <c r="B30" s="68" t="s">
        <v>120</v>
      </c>
      <c r="C30" s="69" t="s">
        <v>121</v>
      </c>
      <c r="D30" s="70" t="s">
        <v>37</v>
      </c>
      <c r="E30" s="71" t="s">
        <v>72</v>
      </c>
      <c r="F30" s="72" t="s">
        <v>39</v>
      </c>
      <c r="G30" s="73" t="s">
        <v>26</v>
      </c>
      <c r="H30" s="73" t="s">
        <v>27</v>
      </c>
      <c r="I30" s="73" t="s">
        <v>39</v>
      </c>
      <c r="J30" s="73" t="s">
        <v>25</v>
      </c>
      <c r="K30" s="73" t="s">
        <v>26</v>
      </c>
      <c r="L30" s="74" t="s">
        <v>49</v>
      </c>
      <c r="M30" s="105" t="s">
        <v>41</v>
      </c>
      <c r="N30" s="75" t="s">
        <v>468</v>
      </c>
      <c r="O30" s="105" t="s">
        <v>29</v>
      </c>
      <c r="P30" s="74" t="s">
        <v>469</v>
      </c>
      <c r="Q30" s="77" t="s">
        <v>31</v>
      </c>
      <c r="R30" s="105" t="s">
        <v>29</v>
      </c>
      <c r="S30" s="73" t="s">
        <v>32</v>
      </c>
      <c r="T30" s="73" t="s">
        <v>33</v>
      </c>
      <c r="U30" s="73" t="s">
        <v>43</v>
      </c>
      <c r="V30" s="74" t="s">
        <v>470</v>
      </c>
      <c r="W30" s="157"/>
      <c r="X30" s="158">
        <v>1</v>
      </c>
    </row>
    <row r="31" spans="1:24" s="56" customFormat="1" ht="90" customHeight="1" x14ac:dyDescent="0.3">
      <c r="A31" s="67" t="s">
        <v>192</v>
      </c>
      <c r="B31" s="68" t="s">
        <v>122</v>
      </c>
      <c r="C31" s="69" t="s">
        <v>123</v>
      </c>
      <c r="D31" s="70" t="s">
        <v>37</v>
      </c>
      <c r="E31" s="71" t="s">
        <v>72</v>
      </c>
      <c r="F31" s="72" t="s">
        <v>39</v>
      </c>
      <c r="G31" s="73" t="s">
        <v>25</v>
      </c>
      <c r="H31" s="73" t="s">
        <v>25</v>
      </c>
      <c r="I31" s="73" t="s">
        <v>39</v>
      </c>
      <c r="J31" s="73" t="s">
        <v>25</v>
      </c>
      <c r="K31" s="73" t="s">
        <v>27</v>
      </c>
      <c r="L31" s="74" t="s">
        <v>124</v>
      </c>
      <c r="M31" s="70" t="s">
        <v>29</v>
      </c>
      <c r="N31" s="75" t="s">
        <v>471</v>
      </c>
      <c r="O31" s="70" t="s">
        <v>50</v>
      </c>
      <c r="P31" s="74" t="s">
        <v>472</v>
      </c>
      <c r="Q31" s="77" t="s">
        <v>31</v>
      </c>
      <c r="R31" s="70" t="s">
        <v>50</v>
      </c>
      <c r="S31" s="73" t="s">
        <v>32</v>
      </c>
      <c r="T31" s="73" t="s">
        <v>33</v>
      </c>
      <c r="U31" s="73" t="s">
        <v>206</v>
      </c>
      <c r="V31" s="74" t="s">
        <v>473</v>
      </c>
      <c r="W31" s="157"/>
      <c r="X31" s="158">
        <v>1</v>
      </c>
    </row>
    <row r="32" spans="1:24" s="56" customFormat="1" ht="150" customHeight="1" x14ac:dyDescent="0.3">
      <c r="A32" s="67" t="s">
        <v>192</v>
      </c>
      <c r="B32" s="68" t="s">
        <v>125</v>
      </c>
      <c r="C32" s="69" t="s">
        <v>126</v>
      </c>
      <c r="D32" s="70" t="s">
        <v>23</v>
      </c>
      <c r="E32" s="71" t="s">
        <v>109</v>
      </c>
      <c r="F32" s="72" t="s">
        <v>39</v>
      </c>
      <c r="G32" s="73" t="s">
        <v>26</v>
      </c>
      <c r="H32" s="73" t="s">
        <v>27</v>
      </c>
      <c r="I32" s="73" t="s">
        <v>39</v>
      </c>
      <c r="J32" s="73" t="s">
        <v>25</v>
      </c>
      <c r="K32" s="73" t="s">
        <v>27</v>
      </c>
      <c r="L32" s="74"/>
      <c r="M32" s="70" t="s">
        <v>41</v>
      </c>
      <c r="N32" s="75" t="s">
        <v>474</v>
      </c>
      <c r="O32" s="76"/>
      <c r="P32" s="74" t="s">
        <v>100</v>
      </c>
      <c r="Q32" s="77" t="s">
        <v>31</v>
      </c>
      <c r="R32" s="70" t="s">
        <v>41</v>
      </c>
      <c r="S32" s="73" t="s">
        <v>32</v>
      </c>
      <c r="T32" s="73" t="s">
        <v>33</v>
      </c>
      <c r="U32" s="73" t="s">
        <v>206</v>
      </c>
      <c r="V32" s="74" t="s">
        <v>475</v>
      </c>
      <c r="W32" s="157"/>
      <c r="X32" s="158">
        <v>1</v>
      </c>
    </row>
    <row r="33" spans="1:24" s="56" customFormat="1" ht="70.05" customHeight="1" x14ac:dyDescent="0.3">
      <c r="A33" s="67" t="s">
        <v>192</v>
      </c>
      <c r="B33" s="68" t="s">
        <v>127</v>
      </c>
      <c r="C33" s="69" t="s">
        <v>128</v>
      </c>
      <c r="D33" s="70" t="s">
        <v>23</v>
      </c>
      <c r="E33" s="71" t="s">
        <v>109</v>
      </c>
      <c r="F33" s="72" t="s">
        <v>39</v>
      </c>
      <c r="G33" s="73" t="s">
        <v>25</v>
      </c>
      <c r="H33" s="73" t="s">
        <v>27</v>
      </c>
      <c r="I33" s="73" t="s">
        <v>39</v>
      </c>
      <c r="J33" s="73" t="s">
        <v>25</v>
      </c>
      <c r="K33" s="73" t="s">
        <v>27</v>
      </c>
      <c r="L33" s="74" t="s">
        <v>129</v>
      </c>
      <c r="M33" s="105" t="s">
        <v>41</v>
      </c>
      <c r="N33" s="75" t="s">
        <v>477</v>
      </c>
      <c r="O33" s="105" t="s">
        <v>29</v>
      </c>
      <c r="P33" s="74" t="s">
        <v>476</v>
      </c>
      <c r="Q33" s="77" t="s">
        <v>31</v>
      </c>
      <c r="R33" s="105" t="s">
        <v>29</v>
      </c>
      <c r="S33" s="73" t="s">
        <v>32</v>
      </c>
      <c r="T33" s="73" t="s">
        <v>33</v>
      </c>
      <c r="U33" s="73" t="s">
        <v>206</v>
      </c>
      <c r="V33" s="74" t="s">
        <v>478</v>
      </c>
      <c r="W33" s="157"/>
      <c r="X33" s="158">
        <v>1</v>
      </c>
    </row>
    <row r="34" spans="1:24" s="56" customFormat="1" ht="169.95" customHeight="1" x14ac:dyDescent="0.3">
      <c r="A34" s="67" t="s">
        <v>192</v>
      </c>
      <c r="B34" s="68" t="s">
        <v>130</v>
      </c>
      <c r="C34" s="69" t="s">
        <v>131</v>
      </c>
      <c r="D34" s="70" t="s">
        <v>37</v>
      </c>
      <c r="E34" s="71" t="s">
        <v>72</v>
      </c>
      <c r="F34" s="72" t="s">
        <v>25</v>
      </c>
      <c r="G34" s="73" t="s">
        <v>25</v>
      </c>
      <c r="H34" s="73" t="s">
        <v>26</v>
      </c>
      <c r="I34" s="73" t="s">
        <v>58</v>
      </c>
      <c r="J34" s="73" t="s">
        <v>25</v>
      </c>
      <c r="K34" s="73" t="s">
        <v>25</v>
      </c>
      <c r="L34" s="74" t="s">
        <v>132</v>
      </c>
      <c r="M34" s="105" t="s">
        <v>41</v>
      </c>
      <c r="N34" s="75" t="s">
        <v>479</v>
      </c>
      <c r="O34" s="105" t="s">
        <v>29</v>
      </c>
      <c r="P34" s="74" t="s">
        <v>481</v>
      </c>
      <c r="Q34" s="77" t="s">
        <v>31</v>
      </c>
      <c r="R34" s="105" t="s">
        <v>29</v>
      </c>
      <c r="S34" s="73" t="s">
        <v>32</v>
      </c>
      <c r="T34" s="73" t="s">
        <v>33</v>
      </c>
      <c r="U34" s="73" t="s">
        <v>206</v>
      </c>
      <c r="V34" s="74" t="s">
        <v>482</v>
      </c>
      <c r="W34" s="157"/>
      <c r="X34" s="158">
        <v>1</v>
      </c>
    </row>
    <row r="35" spans="1:24" s="56" customFormat="1" ht="70.05" customHeight="1" x14ac:dyDescent="0.3">
      <c r="A35" s="67" t="s">
        <v>192</v>
      </c>
      <c r="B35" s="68" t="s">
        <v>133</v>
      </c>
      <c r="C35" s="69" t="s">
        <v>134</v>
      </c>
      <c r="D35" s="70" t="s">
        <v>37</v>
      </c>
      <c r="E35" s="71" t="s">
        <v>72</v>
      </c>
      <c r="F35" s="72" t="s">
        <v>26</v>
      </c>
      <c r="G35" s="73" t="s">
        <v>25</v>
      </c>
      <c r="H35" s="73" t="s">
        <v>25</v>
      </c>
      <c r="I35" s="73" t="s">
        <v>25</v>
      </c>
      <c r="J35" s="73" t="s">
        <v>25</v>
      </c>
      <c r="K35" s="73" t="s">
        <v>25</v>
      </c>
      <c r="L35" s="74" t="s">
        <v>135</v>
      </c>
      <c r="M35" s="70" t="s">
        <v>41</v>
      </c>
      <c r="N35" s="75" t="s">
        <v>483</v>
      </c>
      <c r="O35" s="76"/>
      <c r="P35" s="74" t="s">
        <v>199</v>
      </c>
      <c r="Q35" s="74" t="s">
        <v>199</v>
      </c>
      <c r="R35" s="70" t="s">
        <v>41</v>
      </c>
      <c r="S35" s="73" t="s">
        <v>32</v>
      </c>
      <c r="T35" s="73" t="s">
        <v>33</v>
      </c>
      <c r="U35" s="73" t="s">
        <v>206</v>
      </c>
      <c r="V35" s="74" t="s">
        <v>484</v>
      </c>
      <c r="W35" s="157"/>
      <c r="X35" s="158">
        <v>1</v>
      </c>
    </row>
    <row r="36" spans="1:24" s="56" customFormat="1" ht="169.95" customHeight="1" x14ac:dyDescent="0.3">
      <c r="A36" s="67" t="s">
        <v>193</v>
      </c>
      <c r="B36" s="68" t="s">
        <v>136</v>
      </c>
      <c r="C36" s="69" t="s">
        <v>137</v>
      </c>
      <c r="D36" s="70" t="s">
        <v>37</v>
      </c>
      <c r="E36" s="71" t="s">
        <v>72</v>
      </c>
      <c r="F36" s="72" t="s">
        <v>26</v>
      </c>
      <c r="G36" s="73" t="s">
        <v>39</v>
      </c>
      <c r="H36" s="73" t="s">
        <v>39</v>
      </c>
      <c r="I36" s="73" t="s">
        <v>39</v>
      </c>
      <c r="J36" s="73" t="s">
        <v>25</v>
      </c>
      <c r="K36" s="73" t="s">
        <v>39</v>
      </c>
      <c r="L36" s="74" t="s">
        <v>138</v>
      </c>
      <c r="M36" s="70" t="s">
        <v>29</v>
      </c>
      <c r="N36" s="75" t="s">
        <v>485</v>
      </c>
      <c r="O36" s="70" t="s">
        <v>50</v>
      </c>
      <c r="P36" s="74" t="s">
        <v>486</v>
      </c>
      <c r="Q36" s="77" t="s">
        <v>31</v>
      </c>
      <c r="R36" s="70" t="s">
        <v>41</v>
      </c>
      <c r="S36" s="73" t="s">
        <v>32</v>
      </c>
      <c r="T36" s="73" t="s">
        <v>33</v>
      </c>
      <c r="U36" s="73" t="s">
        <v>206</v>
      </c>
      <c r="V36" s="74" t="s">
        <v>487</v>
      </c>
      <c r="W36" s="157"/>
      <c r="X36" s="158">
        <v>1</v>
      </c>
    </row>
    <row r="37" spans="1:24" s="56" customFormat="1" ht="150" customHeight="1" x14ac:dyDescent="0.3">
      <c r="A37" s="67" t="s">
        <v>192</v>
      </c>
      <c r="B37" s="68" t="s">
        <v>139</v>
      </c>
      <c r="C37" s="69" t="s">
        <v>140</v>
      </c>
      <c r="D37" s="70" t="s">
        <v>37</v>
      </c>
      <c r="E37" s="71" t="s">
        <v>38</v>
      </c>
      <c r="F37" s="72" t="s">
        <v>26</v>
      </c>
      <c r="G37" s="73" t="s">
        <v>25</v>
      </c>
      <c r="H37" s="73" t="s">
        <v>25</v>
      </c>
      <c r="I37" s="73" t="s">
        <v>25</v>
      </c>
      <c r="J37" s="73" t="s">
        <v>25</v>
      </c>
      <c r="K37" s="73" t="s">
        <v>25</v>
      </c>
      <c r="L37" s="74" t="s">
        <v>135</v>
      </c>
      <c r="M37" s="70" t="s">
        <v>41</v>
      </c>
      <c r="N37" s="75" t="s">
        <v>488</v>
      </c>
      <c r="O37" s="70" t="s">
        <v>41</v>
      </c>
      <c r="P37" s="74" t="s">
        <v>489</v>
      </c>
      <c r="Q37" s="77" t="s">
        <v>31</v>
      </c>
      <c r="R37" s="70" t="s">
        <v>41</v>
      </c>
      <c r="S37" s="73" t="s">
        <v>32</v>
      </c>
      <c r="T37" s="73" t="s">
        <v>33</v>
      </c>
      <c r="U37" s="73" t="s">
        <v>206</v>
      </c>
      <c r="V37" s="74" t="s">
        <v>490</v>
      </c>
      <c r="W37" s="157"/>
      <c r="X37" s="158">
        <v>1</v>
      </c>
    </row>
    <row r="38" spans="1:24" s="56" customFormat="1" ht="109.95" customHeight="1" x14ac:dyDescent="0.3">
      <c r="A38" s="67" t="s">
        <v>192</v>
      </c>
      <c r="B38" s="68" t="s">
        <v>141</v>
      </c>
      <c r="C38" s="69" t="s">
        <v>142</v>
      </c>
      <c r="D38" s="70" t="s">
        <v>23</v>
      </c>
      <c r="E38" s="71" t="s">
        <v>143</v>
      </c>
      <c r="F38" s="72" t="s">
        <v>26</v>
      </c>
      <c r="G38" s="73" t="s">
        <v>25</v>
      </c>
      <c r="H38" s="73" t="s">
        <v>25</v>
      </c>
      <c r="I38" s="73" t="s">
        <v>25</v>
      </c>
      <c r="J38" s="73" t="s">
        <v>25</v>
      </c>
      <c r="K38" s="73" t="s">
        <v>27</v>
      </c>
      <c r="L38" s="74"/>
      <c r="M38" s="70" t="s">
        <v>41</v>
      </c>
      <c r="N38" s="75" t="s">
        <v>491</v>
      </c>
      <c r="O38" s="76"/>
      <c r="P38" s="74" t="s">
        <v>100</v>
      </c>
      <c r="Q38" s="77" t="s">
        <v>31</v>
      </c>
      <c r="R38" s="70" t="s">
        <v>41</v>
      </c>
      <c r="S38" s="73" t="s">
        <v>32</v>
      </c>
      <c r="T38" s="73" t="s">
        <v>33</v>
      </c>
      <c r="U38" s="73" t="s">
        <v>206</v>
      </c>
      <c r="V38" s="74" t="s">
        <v>492</v>
      </c>
      <c r="W38" s="157"/>
      <c r="X38" s="158">
        <v>1</v>
      </c>
    </row>
    <row r="39" spans="1:24" s="56" customFormat="1" ht="90" customHeight="1" x14ac:dyDescent="0.3">
      <c r="A39" s="67" t="s">
        <v>194</v>
      </c>
      <c r="B39" s="68" t="s">
        <v>144</v>
      </c>
      <c r="C39" s="69" t="s">
        <v>145</v>
      </c>
      <c r="D39" s="70" t="s">
        <v>37</v>
      </c>
      <c r="E39" s="71" t="s">
        <v>72</v>
      </c>
      <c r="F39" s="72" t="s">
        <v>39</v>
      </c>
      <c r="G39" s="73" t="s">
        <v>26</v>
      </c>
      <c r="H39" s="73" t="s">
        <v>27</v>
      </c>
      <c r="I39" s="73" t="s">
        <v>39</v>
      </c>
      <c r="J39" s="73" t="s">
        <v>25</v>
      </c>
      <c r="K39" s="73" t="s">
        <v>27</v>
      </c>
      <c r="L39" s="74"/>
      <c r="M39" s="70" t="s">
        <v>29</v>
      </c>
      <c r="N39" s="75" t="s">
        <v>493</v>
      </c>
      <c r="O39" s="70" t="s">
        <v>41</v>
      </c>
      <c r="P39" s="74" t="s">
        <v>494</v>
      </c>
      <c r="Q39" s="77" t="s">
        <v>31</v>
      </c>
      <c r="R39" s="70" t="s">
        <v>29</v>
      </c>
      <c r="S39" s="73" t="s">
        <v>32</v>
      </c>
      <c r="T39" s="73" t="s">
        <v>33</v>
      </c>
      <c r="U39" s="73" t="s">
        <v>206</v>
      </c>
      <c r="V39" s="74" t="s">
        <v>546</v>
      </c>
      <c r="W39" s="157"/>
      <c r="X39" s="158">
        <v>1</v>
      </c>
    </row>
    <row r="40" spans="1:24" s="56" customFormat="1" ht="70.05" customHeight="1" x14ac:dyDescent="0.3">
      <c r="A40" s="67" t="s">
        <v>194</v>
      </c>
      <c r="B40" s="68" t="s">
        <v>146</v>
      </c>
      <c r="C40" s="69" t="s">
        <v>147</v>
      </c>
      <c r="D40" s="70" t="s">
        <v>37</v>
      </c>
      <c r="E40" s="71" t="s">
        <v>72</v>
      </c>
      <c r="F40" s="72" t="s">
        <v>39</v>
      </c>
      <c r="G40" s="73" t="s">
        <v>26</v>
      </c>
      <c r="H40" s="73" t="s">
        <v>27</v>
      </c>
      <c r="I40" s="73" t="s">
        <v>39</v>
      </c>
      <c r="J40" s="73" t="s">
        <v>25</v>
      </c>
      <c r="K40" s="73" t="s">
        <v>27</v>
      </c>
      <c r="L40" s="74"/>
      <c r="M40" s="70" t="s">
        <v>41</v>
      </c>
      <c r="N40" s="75" t="s">
        <v>495</v>
      </c>
      <c r="O40" s="76"/>
      <c r="P40" s="74" t="s">
        <v>199</v>
      </c>
      <c r="Q40" s="74" t="s">
        <v>199</v>
      </c>
      <c r="R40" s="70" t="s">
        <v>41</v>
      </c>
      <c r="S40" s="73" t="s">
        <v>32</v>
      </c>
      <c r="T40" s="73" t="s">
        <v>33</v>
      </c>
      <c r="U40" s="73" t="s">
        <v>206</v>
      </c>
      <c r="V40" s="74" t="s">
        <v>52</v>
      </c>
      <c r="W40" s="157"/>
      <c r="X40" s="158">
        <v>1</v>
      </c>
    </row>
    <row r="41" spans="1:24" s="56" customFormat="1" ht="130.05000000000001" customHeight="1" x14ac:dyDescent="0.3">
      <c r="A41" s="67" t="s">
        <v>194</v>
      </c>
      <c r="B41" s="68" t="s">
        <v>148</v>
      </c>
      <c r="C41" s="69" t="s">
        <v>149</v>
      </c>
      <c r="D41" s="70" t="s">
        <v>23</v>
      </c>
      <c r="E41" s="71" t="s">
        <v>150</v>
      </c>
      <c r="F41" s="72" t="s">
        <v>39</v>
      </c>
      <c r="G41" s="73" t="s">
        <v>26</v>
      </c>
      <c r="H41" s="73" t="s">
        <v>27</v>
      </c>
      <c r="I41" s="73" t="s">
        <v>39</v>
      </c>
      <c r="J41" s="73" t="s">
        <v>25</v>
      </c>
      <c r="K41" s="73" t="s">
        <v>27</v>
      </c>
      <c r="L41" s="74"/>
      <c r="M41" s="70" t="s">
        <v>41</v>
      </c>
      <c r="N41" s="75" t="s">
        <v>496</v>
      </c>
      <c r="O41" s="70" t="s">
        <v>41</v>
      </c>
      <c r="P41" s="74" t="s">
        <v>497</v>
      </c>
      <c r="Q41" s="77" t="s">
        <v>31</v>
      </c>
      <c r="R41" s="70" t="s">
        <v>41</v>
      </c>
      <c r="S41" s="73" t="s">
        <v>32</v>
      </c>
      <c r="T41" s="78" t="s">
        <v>42</v>
      </c>
      <c r="U41" s="73" t="s">
        <v>206</v>
      </c>
      <c r="V41" s="74" t="s">
        <v>498</v>
      </c>
      <c r="W41" s="157"/>
      <c r="X41" s="158">
        <v>1</v>
      </c>
    </row>
    <row r="42" spans="1:24" s="56" customFormat="1" ht="130.05000000000001" customHeight="1" x14ac:dyDescent="0.3">
      <c r="A42" s="67" t="s">
        <v>501</v>
      </c>
      <c r="B42" s="68" t="s">
        <v>499</v>
      </c>
      <c r="C42" s="69" t="s">
        <v>500</v>
      </c>
      <c r="D42" s="70" t="s">
        <v>37</v>
      </c>
      <c r="E42" s="71" t="s">
        <v>38</v>
      </c>
      <c r="F42" s="72" t="s">
        <v>26</v>
      </c>
      <c r="G42" s="73" t="s">
        <v>26</v>
      </c>
      <c r="H42" s="73" t="s">
        <v>27</v>
      </c>
      <c r="I42" s="73" t="s">
        <v>25</v>
      </c>
      <c r="J42" s="73" t="s">
        <v>25</v>
      </c>
      <c r="K42" s="73" t="s">
        <v>27</v>
      </c>
      <c r="L42" s="74"/>
      <c r="M42" s="41"/>
      <c r="N42" s="74" t="s">
        <v>199</v>
      </c>
      <c r="O42" s="41"/>
      <c r="P42" s="74" t="s">
        <v>199</v>
      </c>
      <c r="Q42" s="75" t="s">
        <v>547</v>
      </c>
      <c r="R42" s="41"/>
      <c r="S42" s="73" t="s">
        <v>32</v>
      </c>
      <c r="T42" s="73" t="s">
        <v>33</v>
      </c>
      <c r="U42" s="73" t="s">
        <v>206</v>
      </c>
      <c r="V42" s="74" t="s">
        <v>502</v>
      </c>
      <c r="W42" s="157"/>
      <c r="X42" s="158">
        <v>1</v>
      </c>
    </row>
    <row r="43" spans="1:24" s="56" customFormat="1" ht="130.05000000000001" customHeight="1" x14ac:dyDescent="0.3">
      <c r="A43" s="67" t="s">
        <v>501</v>
      </c>
      <c r="B43" s="68" t="s">
        <v>503</v>
      </c>
      <c r="C43" s="69" t="s">
        <v>504</v>
      </c>
      <c r="D43" s="70" t="s">
        <v>37</v>
      </c>
      <c r="E43" s="71" t="s">
        <v>72</v>
      </c>
      <c r="F43" s="72" t="s">
        <v>26</v>
      </c>
      <c r="G43" s="73" t="s">
        <v>26</v>
      </c>
      <c r="H43" s="73" t="s">
        <v>27</v>
      </c>
      <c r="I43" s="73" t="s">
        <v>25</v>
      </c>
      <c r="J43" s="73" t="s">
        <v>25</v>
      </c>
      <c r="K43" s="73" t="s">
        <v>27</v>
      </c>
      <c r="L43" s="74"/>
      <c r="M43" s="70" t="s">
        <v>41</v>
      </c>
      <c r="N43" s="74" t="s">
        <v>511</v>
      </c>
      <c r="O43" s="70" t="s">
        <v>41</v>
      </c>
      <c r="P43" s="74" t="s">
        <v>505</v>
      </c>
      <c r="Q43" s="77" t="s">
        <v>31</v>
      </c>
      <c r="R43" s="70" t="s">
        <v>41</v>
      </c>
      <c r="S43" s="73" t="s">
        <v>32</v>
      </c>
      <c r="T43" s="73" t="s">
        <v>33</v>
      </c>
      <c r="U43" s="73" t="s">
        <v>206</v>
      </c>
      <c r="V43" s="74" t="s">
        <v>506</v>
      </c>
      <c r="W43" s="157"/>
      <c r="X43" s="158">
        <v>1</v>
      </c>
    </row>
    <row r="44" spans="1:24" s="56" customFormat="1" ht="130.05000000000001" customHeight="1" x14ac:dyDescent="0.3">
      <c r="A44" s="67" t="s">
        <v>501</v>
      </c>
      <c r="B44" s="68" t="s">
        <v>151</v>
      </c>
      <c r="C44" s="69" t="s">
        <v>152</v>
      </c>
      <c r="D44" s="70" t="s">
        <v>37</v>
      </c>
      <c r="E44" s="71" t="s">
        <v>38</v>
      </c>
      <c r="F44" s="72" t="s">
        <v>26</v>
      </c>
      <c r="G44" s="73" t="s">
        <v>26</v>
      </c>
      <c r="H44" s="73" t="s">
        <v>27</v>
      </c>
      <c r="I44" s="73" t="s">
        <v>25</v>
      </c>
      <c r="J44" s="73" t="s">
        <v>25</v>
      </c>
      <c r="K44" s="73" t="s">
        <v>27</v>
      </c>
      <c r="L44" s="74"/>
      <c r="M44" s="70" t="s">
        <v>50</v>
      </c>
      <c r="N44" s="75" t="s">
        <v>507</v>
      </c>
      <c r="O44" s="70" t="s">
        <v>29</v>
      </c>
      <c r="P44" s="74" t="s">
        <v>508</v>
      </c>
      <c r="Q44" s="77" t="s">
        <v>31</v>
      </c>
      <c r="R44" s="70" t="s">
        <v>29</v>
      </c>
      <c r="S44" s="73" t="s">
        <v>32</v>
      </c>
      <c r="T44" s="78" t="s">
        <v>42</v>
      </c>
      <c r="U44" s="73" t="s">
        <v>206</v>
      </c>
      <c r="V44" s="74" t="s">
        <v>548</v>
      </c>
      <c r="W44" s="157"/>
      <c r="X44" s="158">
        <v>1</v>
      </c>
    </row>
    <row r="45" spans="1:24" s="56" customFormat="1" ht="130.05000000000001" customHeight="1" x14ac:dyDescent="0.3">
      <c r="A45" s="67" t="s">
        <v>501</v>
      </c>
      <c r="B45" s="68" t="s">
        <v>509</v>
      </c>
      <c r="C45" s="69" t="s">
        <v>510</v>
      </c>
      <c r="D45" s="70" t="s">
        <v>23</v>
      </c>
      <c r="E45" s="71" t="s">
        <v>143</v>
      </c>
      <c r="F45" s="72" t="s">
        <v>26</v>
      </c>
      <c r="G45" s="73" t="s">
        <v>26</v>
      </c>
      <c r="H45" s="73" t="s">
        <v>27</v>
      </c>
      <c r="I45" s="73" t="s">
        <v>25</v>
      </c>
      <c r="J45" s="73" t="s">
        <v>25</v>
      </c>
      <c r="K45" s="73" t="s">
        <v>27</v>
      </c>
      <c r="L45" s="74"/>
      <c r="M45" s="70" t="s">
        <v>41</v>
      </c>
      <c r="N45" s="74" t="s">
        <v>512</v>
      </c>
      <c r="O45" s="70" t="s">
        <v>41</v>
      </c>
      <c r="P45" s="74" t="s">
        <v>513</v>
      </c>
      <c r="Q45" s="77" t="s">
        <v>31</v>
      </c>
      <c r="R45" s="70" t="s">
        <v>41</v>
      </c>
      <c r="S45" s="73" t="s">
        <v>32</v>
      </c>
      <c r="T45" s="73" t="s">
        <v>33</v>
      </c>
      <c r="U45" s="73" t="s">
        <v>206</v>
      </c>
      <c r="V45" s="74" t="s">
        <v>514</v>
      </c>
      <c r="W45" s="157"/>
      <c r="X45" s="158">
        <v>1</v>
      </c>
    </row>
    <row r="46" spans="1:24" s="17" customFormat="1" ht="109.95" hidden="1" customHeight="1" x14ac:dyDescent="0.3">
      <c r="A46" s="37" t="s">
        <v>195</v>
      </c>
      <c r="B46" s="18" t="s">
        <v>153</v>
      </c>
      <c r="C46" s="19" t="s">
        <v>154</v>
      </c>
      <c r="D46" s="20" t="s">
        <v>23</v>
      </c>
      <c r="E46" s="21" t="s">
        <v>155</v>
      </c>
      <c r="F46" s="22" t="s">
        <v>25</v>
      </c>
      <c r="G46" s="23" t="s">
        <v>26</v>
      </c>
      <c r="H46" s="23" t="s">
        <v>27</v>
      </c>
      <c r="I46" s="23" t="s">
        <v>25</v>
      </c>
      <c r="J46" s="23" t="s">
        <v>25</v>
      </c>
      <c r="K46" s="23" t="s">
        <v>27</v>
      </c>
      <c r="L46" s="24"/>
      <c r="M46" s="41"/>
      <c r="N46" s="42" t="s">
        <v>28</v>
      </c>
      <c r="O46" s="20" t="s">
        <v>41</v>
      </c>
      <c r="P46" s="24" t="s">
        <v>156</v>
      </c>
      <c r="Q46" s="25" t="s">
        <v>31</v>
      </c>
      <c r="R46" s="20" t="s">
        <v>41</v>
      </c>
      <c r="S46" s="23" t="s">
        <v>32</v>
      </c>
      <c r="T46" s="23" t="s">
        <v>33</v>
      </c>
      <c r="U46" s="23" t="s">
        <v>43</v>
      </c>
      <c r="V46" s="24" t="s">
        <v>156</v>
      </c>
      <c r="W46" s="159" t="s">
        <v>515</v>
      </c>
      <c r="X46" s="160"/>
    </row>
    <row r="47" spans="1:24" s="56" customFormat="1" ht="229.8" customHeight="1" x14ac:dyDescent="0.3">
      <c r="A47" s="67" t="s">
        <v>195</v>
      </c>
      <c r="B47" s="68" t="s">
        <v>157</v>
      </c>
      <c r="C47" s="69" t="s">
        <v>158</v>
      </c>
      <c r="D47" s="70" t="s">
        <v>37</v>
      </c>
      <c r="E47" s="71" t="s">
        <v>72</v>
      </c>
      <c r="F47" s="72" t="s">
        <v>25</v>
      </c>
      <c r="G47" s="73" t="s">
        <v>25</v>
      </c>
      <c r="H47" s="73" t="s">
        <v>26</v>
      </c>
      <c r="I47" s="73" t="s">
        <v>25</v>
      </c>
      <c r="J47" s="73" t="s">
        <v>25</v>
      </c>
      <c r="K47" s="73" t="s">
        <v>26</v>
      </c>
      <c r="L47" s="74" t="s">
        <v>159</v>
      </c>
      <c r="M47" s="70" t="s">
        <v>29</v>
      </c>
      <c r="N47" s="75" t="s">
        <v>517</v>
      </c>
      <c r="O47" s="70" t="s">
        <v>41</v>
      </c>
      <c r="P47" s="74" t="s">
        <v>516</v>
      </c>
      <c r="Q47" s="75" t="s">
        <v>549</v>
      </c>
      <c r="R47" s="70" t="s">
        <v>41</v>
      </c>
      <c r="S47" s="73" t="s">
        <v>32</v>
      </c>
      <c r="T47" s="73" t="s">
        <v>33</v>
      </c>
      <c r="U47" s="73" t="s">
        <v>206</v>
      </c>
      <c r="V47" s="74" t="s">
        <v>550</v>
      </c>
      <c r="W47" s="157"/>
      <c r="X47" s="158">
        <v>1</v>
      </c>
    </row>
    <row r="48" spans="1:24" s="56" customFormat="1" ht="210" customHeight="1" x14ac:dyDescent="0.3">
      <c r="A48" s="67" t="s">
        <v>195</v>
      </c>
      <c r="B48" s="68" t="s">
        <v>160</v>
      </c>
      <c r="C48" s="69" t="s">
        <v>161</v>
      </c>
      <c r="D48" s="70" t="s">
        <v>37</v>
      </c>
      <c r="E48" s="71" t="s">
        <v>162</v>
      </c>
      <c r="F48" s="72" t="s">
        <v>26</v>
      </c>
      <c r="G48" s="73" t="s">
        <v>25</v>
      </c>
      <c r="H48" s="73" t="s">
        <v>27</v>
      </c>
      <c r="I48" s="73" t="s">
        <v>25</v>
      </c>
      <c r="J48" s="73" t="s">
        <v>26</v>
      </c>
      <c r="K48" s="73" t="s">
        <v>27</v>
      </c>
      <c r="L48" s="74" t="s">
        <v>163</v>
      </c>
      <c r="M48" s="105" t="s">
        <v>41</v>
      </c>
      <c r="N48" s="75" t="s">
        <v>518</v>
      </c>
      <c r="O48" s="105" t="s">
        <v>50</v>
      </c>
      <c r="P48" s="74" t="s">
        <v>519</v>
      </c>
      <c r="Q48" s="75" t="s">
        <v>551</v>
      </c>
      <c r="R48" s="105" t="s">
        <v>50</v>
      </c>
      <c r="S48" s="73" t="s">
        <v>32</v>
      </c>
      <c r="T48" s="73" t="s">
        <v>33</v>
      </c>
      <c r="U48" s="73" t="s">
        <v>206</v>
      </c>
      <c r="V48" s="74" t="s">
        <v>552</v>
      </c>
      <c r="W48" s="157"/>
      <c r="X48" s="158">
        <v>1</v>
      </c>
    </row>
    <row r="49" spans="1:24" s="56" customFormat="1" ht="190.05" customHeight="1" x14ac:dyDescent="0.3">
      <c r="A49" s="67" t="s">
        <v>501</v>
      </c>
      <c r="B49" s="68" t="s">
        <v>164</v>
      </c>
      <c r="C49" s="69" t="s">
        <v>165</v>
      </c>
      <c r="D49" s="70" t="s">
        <v>23</v>
      </c>
      <c r="E49" s="71" t="s">
        <v>166</v>
      </c>
      <c r="F49" s="72" t="s">
        <v>26</v>
      </c>
      <c r="G49" s="73" t="s">
        <v>26</v>
      </c>
      <c r="H49" s="73" t="s">
        <v>27</v>
      </c>
      <c r="I49" s="73" t="s">
        <v>25</v>
      </c>
      <c r="J49" s="73" t="s">
        <v>26</v>
      </c>
      <c r="K49" s="73" t="s">
        <v>27</v>
      </c>
      <c r="L49" s="74"/>
      <c r="M49" s="70" t="s">
        <v>29</v>
      </c>
      <c r="N49" s="75" t="s">
        <v>520</v>
      </c>
      <c r="O49" s="70" t="s">
        <v>29</v>
      </c>
      <c r="P49" s="74" t="s">
        <v>521</v>
      </c>
      <c r="Q49" s="77" t="s">
        <v>31</v>
      </c>
      <c r="R49" s="70" t="s">
        <v>29</v>
      </c>
      <c r="S49" s="73" t="s">
        <v>32</v>
      </c>
      <c r="T49" s="73" t="s">
        <v>33</v>
      </c>
      <c r="U49" s="73" t="s">
        <v>206</v>
      </c>
      <c r="V49" s="74" t="s">
        <v>553</v>
      </c>
      <c r="W49" s="157"/>
      <c r="X49" s="158">
        <v>1</v>
      </c>
    </row>
    <row r="50" spans="1:24" s="56" customFormat="1" ht="70.05" customHeight="1" x14ac:dyDescent="0.3">
      <c r="A50" s="67" t="s">
        <v>196</v>
      </c>
      <c r="B50" s="68" t="s">
        <v>167</v>
      </c>
      <c r="C50" s="69" t="s">
        <v>168</v>
      </c>
      <c r="D50" s="70" t="s">
        <v>37</v>
      </c>
      <c r="E50" s="71" t="s">
        <v>72</v>
      </c>
      <c r="F50" s="72" t="s">
        <v>39</v>
      </c>
      <c r="G50" s="73" t="s">
        <v>26</v>
      </c>
      <c r="H50" s="73" t="s">
        <v>27</v>
      </c>
      <c r="I50" s="73" t="s">
        <v>25</v>
      </c>
      <c r="J50" s="73" t="s">
        <v>25</v>
      </c>
      <c r="K50" s="73" t="s">
        <v>27</v>
      </c>
      <c r="L50" s="74"/>
      <c r="M50" s="70" t="s">
        <v>41</v>
      </c>
      <c r="N50" s="75" t="s">
        <v>522</v>
      </c>
      <c r="O50" s="70" t="s">
        <v>50</v>
      </c>
      <c r="P50" s="74" t="s">
        <v>523</v>
      </c>
      <c r="Q50" s="77" t="s">
        <v>31</v>
      </c>
      <c r="R50" s="70" t="s">
        <v>50</v>
      </c>
      <c r="S50" s="73" t="s">
        <v>32</v>
      </c>
      <c r="T50" s="73" t="s">
        <v>33</v>
      </c>
      <c r="U50" s="73" t="s">
        <v>206</v>
      </c>
      <c r="V50" s="74" t="s">
        <v>554</v>
      </c>
      <c r="W50" s="157"/>
      <c r="X50" s="158">
        <v>1</v>
      </c>
    </row>
    <row r="51" spans="1:24" s="17" customFormat="1" ht="130.05000000000001" hidden="1" customHeight="1" x14ac:dyDescent="0.3">
      <c r="A51" s="37" t="s">
        <v>196</v>
      </c>
      <c r="B51" s="18" t="s">
        <v>169</v>
      </c>
      <c r="C51" s="19" t="s">
        <v>170</v>
      </c>
      <c r="D51" s="20" t="s">
        <v>37</v>
      </c>
      <c r="E51" s="21" t="s">
        <v>72</v>
      </c>
      <c r="F51" s="22" t="s">
        <v>39</v>
      </c>
      <c r="G51" s="23" t="s">
        <v>26</v>
      </c>
      <c r="H51" s="23" t="s">
        <v>27</v>
      </c>
      <c r="I51" s="23" t="s">
        <v>25</v>
      </c>
      <c r="J51" s="23" t="s">
        <v>25</v>
      </c>
      <c r="K51" s="23" t="s">
        <v>27</v>
      </c>
      <c r="L51" s="24"/>
      <c r="M51" s="20" t="s">
        <v>50</v>
      </c>
      <c r="N51" s="42" t="s">
        <v>171</v>
      </c>
      <c r="O51" s="20" t="s">
        <v>41</v>
      </c>
      <c r="P51" s="24" t="s">
        <v>172</v>
      </c>
      <c r="Q51" s="25" t="s">
        <v>31</v>
      </c>
      <c r="R51" s="20" t="s">
        <v>50</v>
      </c>
      <c r="S51" s="23" t="s">
        <v>32</v>
      </c>
      <c r="T51" s="23" t="s">
        <v>33</v>
      </c>
      <c r="U51" s="23" t="s">
        <v>43</v>
      </c>
      <c r="V51" s="24" t="s">
        <v>173</v>
      </c>
      <c r="W51" s="159" t="s">
        <v>515</v>
      </c>
      <c r="X51" s="160"/>
    </row>
    <row r="52" spans="1:24" s="56" customFormat="1" ht="73.8" x14ac:dyDescent="0.3">
      <c r="A52" s="67" t="s">
        <v>197</v>
      </c>
      <c r="B52" s="68" t="s">
        <v>174</v>
      </c>
      <c r="C52" s="69" t="s">
        <v>175</v>
      </c>
      <c r="D52" s="70" t="s">
        <v>37</v>
      </c>
      <c r="E52" s="71" t="s">
        <v>176</v>
      </c>
      <c r="F52" s="72" t="s">
        <v>26</v>
      </c>
      <c r="G52" s="73" t="s">
        <v>25</v>
      </c>
      <c r="H52" s="73" t="s">
        <v>27</v>
      </c>
      <c r="I52" s="73" t="s">
        <v>39</v>
      </c>
      <c r="J52" s="73" t="s">
        <v>25</v>
      </c>
      <c r="K52" s="73" t="s">
        <v>25</v>
      </c>
      <c r="L52" s="74" t="s">
        <v>177</v>
      </c>
      <c r="M52" s="20" t="s">
        <v>41</v>
      </c>
      <c r="N52" s="75" t="s">
        <v>483</v>
      </c>
      <c r="O52" s="76"/>
      <c r="P52" s="74" t="s">
        <v>199</v>
      </c>
      <c r="Q52" s="74" t="s">
        <v>199</v>
      </c>
      <c r="R52" s="76"/>
      <c r="S52" s="73" t="s">
        <v>32</v>
      </c>
      <c r="T52" s="73" t="s">
        <v>33</v>
      </c>
      <c r="U52" s="73" t="s">
        <v>206</v>
      </c>
      <c r="V52" s="74" t="s">
        <v>52</v>
      </c>
      <c r="W52" s="157"/>
      <c r="X52" s="158">
        <v>1</v>
      </c>
    </row>
    <row r="53" spans="1:24" s="56" customFormat="1" ht="190.05" customHeight="1" x14ac:dyDescent="0.3">
      <c r="A53" s="67" t="s">
        <v>197</v>
      </c>
      <c r="B53" s="68" t="s">
        <v>178</v>
      </c>
      <c r="C53" s="69" t="s">
        <v>179</v>
      </c>
      <c r="D53" s="70" t="s">
        <v>23</v>
      </c>
      <c r="E53" s="71" t="s">
        <v>166</v>
      </c>
      <c r="F53" s="72" t="s">
        <v>26</v>
      </c>
      <c r="G53" s="73" t="s">
        <v>39</v>
      </c>
      <c r="H53" s="73" t="s">
        <v>27</v>
      </c>
      <c r="I53" s="73" t="s">
        <v>39</v>
      </c>
      <c r="J53" s="73" t="s">
        <v>25</v>
      </c>
      <c r="K53" s="73" t="s">
        <v>25</v>
      </c>
      <c r="L53" s="74" t="s">
        <v>524</v>
      </c>
      <c r="M53" s="70" t="s">
        <v>41</v>
      </c>
      <c r="N53" s="75" t="s">
        <v>525</v>
      </c>
      <c r="O53" s="76"/>
      <c r="P53" s="74" t="s">
        <v>199</v>
      </c>
      <c r="Q53" s="75" t="s">
        <v>555</v>
      </c>
      <c r="R53" s="76"/>
      <c r="S53" s="73" t="s">
        <v>32</v>
      </c>
      <c r="T53" s="73" t="s">
        <v>33</v>
      </c>
      <c r="U53" s="73" t="s">
        <v>206</v>
      </c>
      <c r="V53" s="74" t="s">
        <v>526</v>
      </c>
      <c r="W53" s="157"/>
      <c r="X53" s="158">
        <v>1</v>
      </c>
    </row>
    <row r="54" spans="1:24" s="56" customFormat="1" ht="229.95" customHeight="1" x14ac:dyDescent="0.3">
      <c r="A54" s="67" t="s">
        <v>197</v>
      </c>
      <c r="B54" s="68" t="s">
        <v>180</v>
      </c>
      <c r="C54" s="69" t="s">
        <v>181</v>
      </c>
      <c r="D54" s="70" t="s">
        <v>37</v>
      </c>
      <c r="E54" s="71" t="s">
        <v>72</v>
      </c>
      <c r="F54" s="72" t="s">
        <v>26</v>
      </c>
      <c r="G54" s="73" t="s">
        <v>26</v>
      </c>
      <c r="H54" s="73" t="s">
        <v>27</v>
      </c>
      <c r="I54" s="73" t="s">
        <v>26</v>
      </c>
      <c r="J54" s="73" t="s">
        <v>25</v>
      </c>
      <c r="K54" s="73" t="s">
        <v>25</v>
      </c>
      <c r="L54" s="74" t="s">
        <v>182</v>
      </c>
      <c r="M54" s="70" t="s">
        <v>29</v>
      </c>
      <c r="N54" s="75" t="s">
        <v>556</v>
      </c>
      <c r="O54" s="76"/>
      <c r="P54" s="74" t="s">
        <v>199</v>
      </c>
      <c r="Q54" s="75" t="s">
        <v>557</v>
      </c>
      <c r="R54" s="70" t="s">
        <v>29</v>
      </c>
      <c r="S54" s="73" t="s">
        <v>32</v>
      </c>
      <c r="T54" s="73" t="s">
        <v>33</v>
      </c>
      <c r="U54" s="73" t="s">
        <v>206</v>
      </c>
      <c r="V54" s="74" t="s">
        <v>527</v>
      </c>
      <c r="W54" s="157"/>
      <c r="X54" s="158">
        <v>1</v>
      </c>
    </row>
    <row r="55" spans="1:24" s="56" customFormat="1" ht="210" customHeight="1" x14ac:dyDescent="0.3">
      <c r="A55" s="67" t="s">
        <v>198</v>
      </c>
      <c r="B55" s="68" t="s">
        <v>183</v>
      </c>
      <c r="C55" s="69" t="s">
        <v>184</v>
      </c>
      <c r="D55" s="70" t="s">
        <v>37</v>
      </c>
      <c r="E55" s="71" t="s">
        <v>72</v>
      </c>
      <c r="F55" s="72" t="s">
        <v>26</v>
      </c>
      <c r="G55" s="73" t="s">
        <v>26</v>
      </c>
      <c r="H55" s="73" t="s">
        <v>27</v>
      </c>
      <c r="I55" s="73" t="s">
        <v>26</v>
      </c>
      <c r="J55" s="73" t="s">
        <v>25</v>
      </c>
      <c r="K55" s="73" t="s">
        <v>25</v>
      </c>
      <c r="L55" s="74" t="s">
        <v>182</v>
      </c>
      <c r="M55" s="70" t="s">
        <v>29</v>
      </c>
      <c r="N55" s="75" t="s">
        <v>528</v>
      </c>
      <c r="O55" s="76"/>
      <c r="P55" s="74" t="s">
        <v>199</v>
      </c>
      <c r="Q55" s="75" t="s">
        <v>558</v>
      </c>
      <c r="R55" s="70" t="s">
        <v>29</v>
      </c>
      <c r="S55" s="73" t="s">
        <v>32</v>
      </c>
      <c r="T55" s="78" t="s">
        <v>42</v>
      </c>
      <c r="U55" s="73" t="s">
        <v>206</v>
      </c>
      <c r="V55" s="74" t="s">
        <v>559</v>
      </c>
      <c r="W55" s="157"/>
      <c r="X55" s="158">
        <v>1</v>
      </c>
    </row>
    <row r="56" spans="1:24" s="56" customFormat="1" ht="190.05" customHeight="1" thickBot="1" x14ac:dyDescent="0.35">
      <c r="A56" s="115" t="s">
        <v>198</v>
      </c>
      <c r="B56" s="116" t="s">
        <v>185</v>
      </c>
      <c r="C56" s="117" t="s">
        <v>186</v>
      </c>
      <c r="D56" s="118" t="s">
        <v>23</v>
      </c>
      <c r="E56" s="119" t="s">
        <v>529</v>
      </c>
      <c r="F56" s="120" t="s">
        <v>26</v>
      </c>
      <c r="G56" s="121" t="s">
        <v>26</v>
      </c>
      <c r="H56" s="121" t="s">
        <v>27</v>
      </c>
      <c r="I56" s="121" t="s">
        <v>26</v>
      </c>
      <c r="J56" s="121" t="s">
        <v>25</v>
      </c>
      <c r="K56" s="121" t="s">
        <v>25</v>
      </c>
      <c r="L56" s="122" t="s">
        <v>182</v>
      </c>
      <c r="M56" s="125" t="s">
        <v>29</v>
      </c>
      <c r="N56" s="123" t="s">
        <v>530</v>
      </c>
      <c r="O56" s="125" t="s">
        <v>29</v>
      </c>
      <c r="P56" s="122" t="s">
        <v>560</v>
      </c>
      <c r="Q56" s="124" t="s">
        <v>31</v>
      </c>
      <c r="R56" s="125" t="s">
        <v>29</v>
      </c>
      <c r="S56" s="121" t="s">
        <v>32</v>
      </c>
      <c r="T56" s="78" t="s">
        <v>42</v>
      </c>
      <c r="U56" s="121" t="s">
        <v>43</v>
      </c>
      <c r="V56" s="122" t="s">
        <v>531</v>
      </c>
      <c r="W56" s="157"/>
      <c r="X56" s="158">
        <v>1</v>
      </c>
    </row>
    <row r="57" spans="1:24" s="27" customFormat="1" ht="21.6" thickTop="1" x14ac:dyDescent="0.4">
      <c r="A57" s="38"/>
      <c r="B57" s="26"/>
      <c r="C57" s="28"/>
      <c r="W57" s="161"/>
      <c r="X57" s="162"/>
    </row>
    <row r="58" spans="1:24" s="27" customFormat="1" x14ac:dyDescent="0.4">
      <c r="A58" s="38"/>
      <c r="B58" s="26"/>
      <c r="C58" s="28"/>
      <c r="W58" s="161"/>
      <c r="X58" s="162"/>
    </row>
    <row r="59" spans="1:24" s="27" customFormat="1" x14ac:dyDescent="0.4">
      <c r="A59" s="38"/>
      <c r="B59" s="26"/>
      <c r="C59" s="28"/>
      <c r="W59" s="161"/>
      <c r="X59" s="162"/>
    </row>
    <row r="60" spans="1:24" s="27" customFormat="1" x14ac:dyDescent="0.4">
      <c r="A60" s="38"/>
      <c r="B60" s="26"/>
      <c r="C60" s="28"/>
      <c r="W60" s="161"/>
      <c r="X60" s="162"/>
    </row>
    <row r="61" spans="1:24" s="27" customFormat="1" x14ac:dyDescent="0.4">
      <c r="A61" s="38"/>
      <c r="B61" s="26"/>
      <c r="C61" s="28"/>
      <c r="W61" s="161"/>
      <c r="X61" s="162"/>
    </row>
    <row r="62" spans="1:24" s="27" customFormat="1" x14ac:dyDescent="0.4">
      <c r="A62" s="38"/>
      <c r="B62" s="26"/>
      <c r="C62" s="28"/>
      <c r="W62" s="161"/>
      <c r="X62" s="162"/>
    </row>
    <row r="63" spans="1:24" s="27" customFormat="1" x14ac:dyDescent="0.4">
      <c r="A63" s="38"/>
      <c r="B63" s="26"/>
      <c r="C63" s="28"/>
      <c r="W63" s="161"/>
      <c r="X63" s="162"/>
    </row>
    <row r="64" spans="1:24" s="27" customFormat="1" x14ac:dyDescent="0.4">
      <c r="A64" s="38"/>
      <c r="B64" s="26"/>
      <c r="C64" s="28"/>
      <c r="W64" s="161"/>
      <c r="X64" s="162"/>
    </row>
    <row r="65" spans="1:24" s="27" customFormat="1" x14ac:dyDescent="0.4">
      <c r="A65" s="38"/>
      <c r="B65" s="26"/>
      <c r="C65" s="28"/>
      <c r="W65" s="161"/>
      <c r="X65" s="162"/>
    </row>
    <row r="66" spans="1:24" s="27" customFormat="1" x14ac:dyDescent="0.4">
      <c r="A66" s="38"/>
      <c r="B66" s="26"/>
      <c r="C66" s="28"/>
      <c r="W66" s="161"/>
      <c r="X66" s="162"/>
    </row>
    <row r="67" spans="1:24" s="27" customFormat="1" x14ac:dyDescent="0.4">
      <c r="A67" s="38"/>
      <c r="B67" s="26"/>
      <c r="C67" s="28"/>
      <c r="W67" s="161"/>
      <c r="X67" s="162"/>
    </row>
    <row r="68" spans="1:24" s="27" customFormat="1" x14ac:dyDescent="0.4">
      <c r="A68" s="38"/>
      <c r="B68" s="26"/>
      <c r="C68" s="28"/>
      <c r="W68" s="161"/>
      <c r="X68" s="162"/>
    </row>
    <row r="69" spans="1:24" s="27" customFormat="1" x14ac:dyDescent="0.4">
      <c r="A69" s="38"/>
      <c r="B69" s="26"/>
      <c r="C69" s="28"/>
      <c r="W69" s="161"/>
      <c r="X69" s="162"/>
    </row>
    <row r="70" spans="1:24" s="27" customFormat="1" x14ac:dyDescent="0.4">
      <c r="A70" s="38"/>
      <c r="B70" s="26"/>
      <c r="C70" s="28"/>
      <c r="W70" s="161"/>
      <c r="X70" s="162"/>
    </row>
    <row r="71" spans="1:24" s="27" customFormat="1" x14ac:dyDescent="0.4">
      <c r="A71" s="38"/>
      <c r="B71" s="26"/>
      <c r="C71" s="28"/>
      <c r="W71" s="161"/>
      <c r="X71" s="162"/>
    </row>
    <row r="72" spans="1:24" s="27" customFormat="1" x14ac:dyDescent="0.4">
      <c r="A72" s="38"/>
      <c r="B72" s="26"/>
      <c r="C72" s="28"/>
      <c r="W72" s="161"/>
      <c r="X72" s="162"/>
    </row>
    <row r="73" spans="1:24" s="27" customFormat="1" x14ac:dyDescent="0.4">
      <c r="A73" s="38"/>
      <c r="B73" s="26"/>
      <c r="C73" s="28"/>
      <c r="W73" s="161"/>
      <c r="X73" s="162"/>
    </row>
    <row r="74" spans="1:24" s="27" customFormat="1" x14ac:dyDescent="0.4">
      <c r="A74" s="38"/>
      <c r="B74" s="26"/>
      <c r="C74" s="28"/>
      <c r="W74" s="161"/>
      <c r="X74" s="162"/>
    </row>
    <row r="75" spans="1:24" s="27" customFormat="1" x14ac:dyDescent="0.4">
      <c r="A75" s="38"/>
      <c r="B75" s="26"/>
      <c r="C75" s="28"/>
      <c r="W75" s="161"/>
      <c r="X75" s="162"/>
    </row>
    <row r="76" spans="1:24" s="27" customFormat="1" x14ac:dyDescent="0.4">
      <c r="A76" s="38"/>
      <c r="B76" s="26"/>
      <c r="C76" s="28"/>
      <c r="W76" s="161"/>
      <c r="X76" s="162"/>
    </row>
    <row r="77" spans="1:24" s="27" customFormat="1" x14ac:dyDescent="0.4">
      <c r="A77" s="38"/>
      <c r="B77" s="26"/>
      <c r="C77" s="28"/>
      <c r="W77" s="161"/>
      <c r="X77" s="162"/>
    </row>
    <row r="78" spans="1:24" s="27" customFormat="1" x14ac:dyDescent="0.4">
      <c r="A78" s="38"/>
      <c r="B78" s="26"/>
      <c r="C78" s="28"/>
      <c r="W78" s="161"/>
      <c r="X78" s="162"/>
    </row>
    <row r="79" spans="1:24" s="27" customFormat="1" x14ac:dyDescent="0.4">
      <c r="A79" s="38"/>
      <c r="B79" s="26"/>
      <c r="C79" s="28"/>
      <c r="W79" s="161"/>
      <c r="X79" s="162"/>
    </row>
    <row r="80" spans="1:24" s="27" customFormat="1" x14ac:dyDescent="0.4">
      <c r="A80" s="38"/>
      <c r="B80" s="26"/>
      <c r="C80" s="28"/>
      <c r="W80" s="161"/>
      <c r="X80" s="162"/>
    </row>
    <row r="81" spans="1:24" s="27" customFormat="1" x14ac:dyDescent="0.4">
      <c r="A81" s="38"/>
      <c r="B81" s="26"/>
      <c r="C81" s="28"/>
      <c r="W81" s="161"/>
      <c r="X81" s="162"/>
    </row>
    <row r="82" spans="1:24" s="27" customFormat="1" x14ac:dyDescent="0.4">
      <c r="A82" s="38"/>
      <c r="B82" s="26"/>
      <c r="C82" s="28"/>
      <c r="W82" s="161"/>
      <c r="X82" s="162"/>
    </row>
    <row r="83" spans="1:24" s="27" customFormat="1" x14ac:dyDescent="0.4">
      <c r="A83" s="38"/>
      <c r="B83" s="26"/>
      <c r="C83" s="28"/>
      <c r="W83" s="161"/>
      <c r="X83" s="162"/>
    </row>
    <row r="84" spans="1:24" s="27" customFormat="1" x14ac:dyDescent="0.4">
      <c r="A84" s="38"/>
      <c r="B84" s="26"/>
      <c r="C84" s="28"/>
      <c r="W84" s="161"/>
      <c r="X84" s="162"/>
    </row>
    <row r="85" spans="1:24" s="27" customFormat="1" x14ac:dyDescent="0.4">
      <c r="A85" s="38"/>
      <c r="B85" s="26"/>
      <c r="C85" s="28"/>
      <c r="W85" s="161"/>
      <c r="X85" s="162"/>
    </row>
    <row r="86" spans="1:24" s="27" customFormat="1" x14ac:dyDescent="0.4">
      <c r="A86" s="38"/>
      <c r="B86" s="26"/>
      <c r="C86" s="28"/>
      <c r="W86" s="161"/>
      <c r="X86" s="162"/>
    </row>
    <row r="87" spans="1:24" s="27" customFormat="1" x14ac:dyDescent="0.4">
      <c r="A87" s="38"/>
      <c r="B87" s="26"/>
      <c r="C87" s="28"/>
      <c r="W87" s="161"/>
      <c r="X87" s="162"/>
    </row>
    <row r="88" spans="1:24" s="27" customFormat="1" x14ac:dyDescent="0.4">
      <c r="A88" s="38"/>
      <c r="B88" s="26"/>
      <c r="C88" s="28"/>
      <c r="W88" s="161"/>
      <c r="X88" s="162"/>
    </row>
    <row r="89" spans="1:24" s="27" customFormat="1" x14ac:dyDescent="0.4">
      <c r="A89" s="38"/>
      <c r="B89" s="26"/>
      <c r="C89" s="28"/>
      <c r="W89" s="161"/>
      <c r="X89" s="162"/>
    </row>
    <row r="90" spans="1:24" s="27" customFormat="1" x14ac:dyDescent="0.4">
      <c r="A90" s="38"/>
      <c r="B90" s="26"/>
      <c r="C90" s="28"/>
      <c r="W90" s="161"/>
      <c r="X90" s="162"/>
    </row>
    <row r="91" spans="1:24" s="27" customFormat="1" x14ac:dyDescent="0.4">
      <c r="A91" s="38"/>
      <c r="B91" s="26"/>
      <c r="C91" s="28"/>
      <c r="W91" s="161"/>
      <c r="X91" s="162"/>
    </row>
    <row r="92" spans="1:24" s="27" customFormat="1" x14ac:dyDescent="0.4">
      <c r="A92" s="38"/>
      <c r="B92" s="26"/>
      <c r="C92" s="28"/>
      <c r="W92" s="161"/>
      <c r="X92" s="162"/>
    </row>
    <row r="93" spans="1:24" s="27" customFormat="1" x14ac:dyDescent="0.4">
      <c r="A93" s="38"/>
      <c r="B93" s="26"/>
      <c r="C93" s="28"/>
      <c r="W93" s="161"/>
      <c r="X93" s="162"/>
    </row>
    <row r="94" spans="1:24" s="27" customFormat="1" x14ac:dyDescent="0.4">
      <c r="A94" s="38"/>
      <c r="B94" s="26"/>
      <c r="C94" s="28"/>
      <c r="W94" s="161"/>
      <c r="X94" s="162"/>
    </row>
    <row r="95" spans="1:24" s="27" customFormat="1" x14ac:dyDescent="0.4">
      <c r="A95" s="38"/>
      <c r="B95" s="26"/>
      <c r="C95" s="28"/>
      <c r="W95" s="161"/>
      <c r="X95" s="162"/>
    </row>
    <row r="96" spans="1:24" s="27" customFormat="1" x14ac:dyDescent="0.4">
      <c r="A96" s="38"/>
      <c r="B96" s="26"/>
      <c r="C96" s="28"/>
      <c r="W96" s="161"/>
      <c r="X96" s="162"/>
    </row>
    <row r="97" spans="1:24" s="27" customFormat="1" x14ac:dyDescent="0.4">
      <c r="A97" s="38"/>
      <c r="B97" s="26"/>
      <c r="C97" s="28"/>
      <c r="W97" s="161"/>
      <c r="X97" s="162"/>
    </row>
    <row r="98" spans="1:24" s="27" customFormat="1" x14ac:dyDescent="0.4">
      <c r="A98" s="38"/>
      <c r="B98" s="26"/>
      <c r="C98" s="28"/>
      <c r="W98" s="161"/>
      <c r="X98" s="162"/>
    </row>
    <row r="99" spans="1:24" s="27" customFormat="1" x14ac:dyDescent="0.4">
      <c r="A99" s="38"/>
      <c r="B99" s="26"/>
      <c r="C99" s="28"/>
      <c r="W99" s="161"/>
      <c r="X99" s="162"/>
    </row>
    <row r="100" spans="1:24" s="27" customFormat="1" x14ac:dyDescent="0.4">
      <c r="A100" s="38"/>
      <c r="B100" s="26"/>
      <c r="C100" s="28"/>
      <c r="W100" s="161"/>
      <c r="X100" s="162"/>
    </row>
    <row r="101" spans="1:24" s="27" customFormat="1" x14ac:dyDescent="0.4">
      <c r="A101" s="38"/>
      <c r="B101" s="26"/>
      <c r="C101" s="28"/>
      <c r="W101" s="161"/>
      <c r="X101" s="162"/>
    </row>
    <row r="102" spans="1:24" s="27" customFormat="1" x14ac:dyDescent="0.4">
      <c r="A102" s="38"/>
      <c r="B102" s="26"/>
      <c r="C102" s="28"/>
      <c r="W102" s="161"/>
      <c r="X102" s="162"/>
    </row>
    <row r="103" spans="1:24" s="27" customFormat="1" x14ac:dyDescent="0.4">
      <c r="A103" s="38"/>
      <c r="B103" s="26"/>
      <c r="C103" s="28"/>
      <c r="W103" s="161"/>
      <c r="X103" s="162"/>
    </row>
    <row r="104" spans="1:24" s="27" customFormat="1" x14ac:dyDescent="0.4">
      <c r="A104" s="38"/>
      <c r="B104" s="26"/>
      <c r="C104" s="28"/>
      <c r="W104" s="161"/>
      <c r="X104" s="162"/>
    </row>
    <row r="105" spans="1:24" s="27" customFormat="1" x14ac:dyDescent="0.4">
      <c r="A105" s="38"/>
      <c r="B105" s="26"/>
      <c r="C105" s="28"/>
      <c r="W105" s="161"/>
      <c r="X105" s="162"/>
    </row>
    <row r="106" spans="1:24" s="27" customFormat="1" x14ac:dyDescent="0.4">
      <c r="A106" s="38"/>
      <c r="B106" s="26"/>
      <c r="C106" s="28"/>
      <c r="W106" s="161"/>
      <c r="X106" s="162"/>
    </row>
    <row r="107" spans="1:24" s="27" customFormat="1" x14ac:dyDescent="0.4">
      <c r="A107" s="38"/>
      <c r="B107" s="26"/>
      <c r="C107" s="28"/>
      <c r="W107" s="161"/>
      <c r="X107" s="162"/>
    </row>
    <row r="108" spans="1:24" s="27" customFormat="1" x14ac:dyDescent="0.4">
      <c r="A108" s="38"/>
      <c r="B108" s="26"/>
      <c r="C108" s="28"/>
      <c r="W108" s="161"/>
      <c r="X108" s="162"/>
    </row>
    <row r="109" spans="1:24" s="27" customFormat="1" x14ac:dyDescent="0.4">
      <c r="A109" s="38"/>
      <c r="B109" s="26"/>
      <c r="C109" s="28"/>
      <c r="W109" s="161"/>
      <c r="X109" s="162"/>
    </row>
    <row r="110" spans="1:24" s="27" customFormat="1" x14ac:dyDescent="0.4">
      <c r="A110" s="38"/>
      <c r="B110" s="26"/>
      <c r="C110" s="28"/>
      <c r="W110" s="161"/>
      <c r="X110" s="162"/>
    </row>
    <row r="111" spans="1:24" s="27" customFormat="1" x14ac:dyDescent="0.4">
      <c r="A111" s="38"/>
      <c r="B111" s="26"/>
      <c r="C111" s="28"/>
      <c r="W111" s="161"/>
      <c r="X111" s="162"/>
    </row>
    <row r="112" spans="1:24" s="27" customFormat="1" x14ac:dyDescent="0.4">
      <c r="A112" s="38"/>
      <c r="B112" s="26"/>
      <c r="C112" s="28"/>
      <c r="W112" s="161"/>
      <c r="X112" s="162"/>
    </row>
    <row r="113" spans="1:24" s="27" customFormat="1" x14ac:dyDescent="0.4">
      <c r="A113" s="38"/>
      <c r="B113" s="26"/>
      <c r="C113" s="28"/>
      <c r="W113" s="161"/>
      <c r="X113" s="162"/>
    </row>
    <row r="114" spans="1:24" s="27" customFormat="1" x14ac:dyDescent="0.4">
      <c r="A114" s="38"/>
      <c r="B114" s="26"/>
      <c r="C114" s="28"/>
      <c r="W114" s="161"/>
      <c r="X114" s="162"/>
    </row>
    <row r="115" spans="1:24" s="27" customFormat="1" x14ac:dyDescent="0.4">
      <c r="A115" s="38"/>
      <c r="B115" s="26"/>
      <c r="C115" s="28"/>
      <c r="W115" s="161"/>
      <c r="X115" s="162"/>
    </row>
    <row r="116" spans="1:24" s="27" customFormat="1" x14ac:dyDescent="0.4">
      <c r="A116" s="38"/>
      <c r="B116" s="26"/>
      <c r="C116" s="28"/>
      <c r="W116" s="161"/>
      <c r="X116" s="162"/>
    </row>
    <row r="117" spans="1:24" s="27" customFormat="1" x14ac:dyDescent="0.4">
      <c r="A117" s="38"/>
      <c r="B117" s="26"/>
      <c r="C117" s="28"/>
      <c r="W117" s="161"/>
      <c r="X117" s="162"/>
    </row>
    <row r="118" spans="1:24" s="27" customFormat="1" x14ac:dyDescent="0.4">
      <c r="A118" s="38"/>
      <c r="B118" s="26"/>
      <c r="C118" s="28"/>
      <c r="W118" s="161"/>
      <c r="X118" s="162"/>
    </row>
    <row r="119" spans="1:24" s="27" customFormat="1" x14ac:dyDescent="0.4">
      <c r="A119" s="38"/>
      <c r="B119" s="26"/>
      <c r="C119" s="28"/>
      <c r="W119" s="161"/>
      <c r="X119" s="162"/>
    </row>
    <row r="120" spans="1:24" s="27" customFormat="1" x14ac:dyDescent="0.4">
      <c r="A120" s="38"/>
      <c r="B120" s="26"/>
      <c r="C120" s="28"/>
      <c r="W120" s="161"/>
      <c r="X120" s="162"/>
    </row>
    <row r="121" spans="1:24" s="27" customFormat="1" x14ac:dyDescent="0.4">
      <c r="A121" s="38"/>
      <c r="B121" s="26"/>
      <c r="C121" s="28"/>
      <c r="W121" s="161"/>
      <c r="X121" s="162"/>
    </row>
    <row r="122" spans="1:24" s="27" customFormat="1" x14ac:dyDescent="0.4">
      <c r="A122" s="38"/>
      <c r="B122" s="26"/>
      <c r="C122" s="28"/>
      <c r="W122" s="161"/>
      <c r="X122" s="162"/>
    </row>
    <row r="123" spans="1:24" s="27" customFormat="1" x14ac:dyDescent="0.4">
      <c r="A123" s="38"/>
      <c r="B123" s="26"/>
      <c r="C123" s="28"/>
      <c r="W123" s="161"/>
      <c r="X123" s="162"/>
    </row>
    <row r="124" spans="1:24" s="27" customFormat="1" x14ac:dyDescent="0.4">
      <c r="A124" s="38"/>
      <c r="B124" s="26"/>
      <c r="C124" s="28"/>
      <c r="W124" s="161"/>
      <c r="X124" s="162"/>
    </row>
    <row r="125" spans="1:24" s="27" customFormat="1" x14ac:dyDescent="0.4">
      <c r="A125" s="38"/>
      <c r="B125" s="26"/>
      <c r="C125" s="28"/>
      <c r="W125" s="161"/>
      <c r="X125" s="162"/>
    </row>
    <row r="126" spans="1:24" s="27" customFormat="1" x14ac:dyDescent="0.4">
      <c r="A126" s="38"/>
      <c r="B126" s="26"/>
      <c r="C126" s="28"/>
      <c r="W126" s="161"/>
      <c r="X126" s="162"/>
    </row>
    <row r="127" spans="1:24" s="27" customFormat="1" x14ac:dyDescent="0.4">
      <c r="A127" s="38"/>
      <c r="B127" s="26"/>
      <c r="C127" s="28"/>
      <c r="W127" s="161"/>
      <c r="X127" s="162"/>
    </row>
    <row r="128" spans="1:24" s="27" customFormat="1" x14ac:dyDescent="0.4">
      <c r="A128" s="38"/>
      <c r="B128" s="26"/>
      <c r="C128" s="28"/>
      <c r="W128" s="161"/>
      <c r="X128" s="162"/>
    </row>
    <row r="129" spans="1:24" s="27" customFormat="1" x14ac:dyDescent="0.4">
      <c r="A129" s="38"/>
      <c r="B129" s="26"/>
      <c r="C129" s="28"/>
      <c r="W129" s="161"/>
      <c r="X129" s="162"/>
    </row>
    <row r="130" spans="1:24" s="27" customFormat="1" x14ac:dyDescent="0.4">
      <c r="A130" s="38"/>
      <c r="B130" s="26"/>
      <c r="C130" s="28"/>
      <c r="W130" s="161"/>
      <c r="X130" s="162"/>
    </row>
    <row r="131" spans="1:24" s="27" customFormat="1" x14ac:dyDescent="0.4">
      <c r="A131" s="38"/>
      <c r="B131" s="26"/>
      <c r="C131" s="28"/>
      <c r="W131" s="161"/>
      <c r="X131" s="162"/>
    </row>
    <row r="132" spans="1:24" s="27" customFormat="1" x14ac:dyDescent="0.4">
      <c r="A132" s="38"/>
      <c r="B132" s="26"/>
      <c r="C132" s="28"/>
      <c r="W132" s="161"/>
      <c r="X132" s="162"/>
    </row>
    <row r="133" spans="1:24" s="27" customFormat="1" x14ac:dyDescent="0.4">
      <c r="A133" s="38"/>
      <c r="B133" s="26"/>
      <c r="C133" s="28"/>
      <c r="W133" s="161"/>
      <c r="X133" s="162"/>
    </row>
    <row r="134" spans="1:24" s="27" customFormat="1" x14ac:dyDescent="0.4">
      <c r="A134" s="38"/>
      <c r="B134" s="26"/>
      <c r="C134" s="28"/>
      <c r="W134" s="161"/>
      <c r="X134" s="162"/>
    </row>
    <row r="135" spans="1:24" s="27" customFormat="1" x14ac:dyDescent="0.4">
      <c r="A135" s="38"/>
      <c r="B135" s="26"/>
      <c r="C135" s="28"/>
      <c r="W135" s="161"/>
      <c r="X135" s="162"/>
    </row>
    <row r="136" spans="1:24" s="27" customFormat="1" x14ac:dyDescent="0.4">
      <c r="A136" s="38"/>
      <c r="B136" s="26"/>
      <c r="C136" s="28"/>
      <c r="W136" s="161"/>
      <c r="X136" s="162"/>
    </row>
    <row r="137" spans="1:24" s="27" customFormat="1" x14ac:dyDescent="0.4">
      <c r="A137" s="38"/>
      <c r="B137" s="26"/>
      <c r="C137" s="28"/>
      <c r="W137" s="161"/>
      <c r="X137" s="162"/>
    </row>
    <row r="138" spans="1:24" s="27" customFormat="1" x14ac:dyDescent="0.4">
      <c r="A138" s="38"/>
      <c r="B138" s="26"/>
      <c r="C138" s="28"/>
      <c r="W138" s="161"/>
      <c r="X138" s="162"/>
    </row>
    <row r="139" spans="1:24" s="27" customFormat="1" x14ac:dyDescent="0.4">
      <c r="A139" s="38"/>
      <c r="B139" s="26"/>
      <c r="C139" s="28"/>
      <c r="W139" s="161"/>
      <c r="X139" s="162"/>
    </row>
    <row r="140" spans="1:24" s="27" customFormat="1" x14ac:dyDescent="0.4">
      <c r="A140" s="38"/>
      <c r="B140" s="26"/>
      <c r="C140" s="28"/>
      <c r="W140" s="161"/>
      <c r="X140" s="162"/>
    </row>
    <row r="141" spans="1:24" s="27" customFormat="1" x14ac:dyDescent="0.4">
      <c r="A141" s="38"/>
      <c r="B141" s="26"/>
      <c r="C141" s="28"/>
      <c r="W141" s="161"/>
      <c r="X141" s="162"/>
    </row>
    <row r="142" spans="1:24" s="27" customFormat="1" x14ac:dyDescent="0.4">
      <c r="A142" s="38"/>
      <c r="B142" s="26"/>
      <c r="C142" s="28"/>
      <c r="W142" s="161"/>
      <c r="X142" s="162"/>
    </row>
    <row r="143" spans="1:24" s="27" customFormat="1" x14ac:dyDescent="0.4">
      <c r="A143" s="38"/>
      <c r="B143" s="26"/>
      <c r="C143" s="28"/>
      <c r="W143" s="161"/>
      <c r="X143" s="162"/>
    </row>
    <row r="144" spans="1:24" s="27" customFormat="1" x14ac:dyDescent="0.4">
      <c r="A144" s="38"/>
      <c r="B144" s="26"/>
      <c r="C144" s="28"/>
      <c r="W144" s="161"/>
      <c r="X144" s="162"/>
    </row>
    <row r="145" spans="1:24" s="27" customFormat="1" x14ac:dyDescent="0.4">
      <c r="A145" s="38"/>
      <c r="B145" s="26"/>
      <c r="C145" s="28"/>
      <c r="W145" s="161"/>
      <c r="X145" s="162"/>
    </row>
    <row r="146" spans="1:24" s="27" customFormat="1" x14ac:dyDescent="0.4">
      <c r="A146" s="38"/>
      <c r="B146" s="26"/>
      <c r="C146" s="28"/>
      <c r="W146" s="161"/>
      <c r="X146" s="162"/>
    </row>
    <row r="147" spans="1:24" s="27" customFormat="1" x14ac:dyDescent="0.4">
      <c r="A147" s="38"/>
      <c r="B147" s="26"/>
      <c r="C147" s="28"/>
      <c r="W147" s="161"/>
      <c r="X147" s="162"/>
    </row>
    <row r="148" spans="1:24" s="27" customFormat="1" x14ac:dyDescent="0.4">
      <c r="A148" s="38"/>
      <c r="B148" s="26"/>
      <c r="C148" s="28"/>
      <c r="W148" s="161"/>
      <c r="X148" s="162"/>
    </row>
    <row r="149" spans="1:24" s="27" customFormat="1" x14ac:dyDescent="0.4">
      <c r="A149" s="38"/>
      <c r="B149" s="26"/>
      <c r="C149" s="28"/>
      <c r="W149" s="161"/>
      <c r="X149" s="162"/>
    </row>
    <row r="150" spans="1:24" s="27" customFormat="1" x14ac:dyDescent="0.4">
      <c r="A150" s="38"/>
      <c r="B150" s="26"/>
      <c r="C150" s="28"/>
      <c r="W150" s="161"/>
      <c r="X150" s="162"/>
    </row>
    <row r="151" spans="1:24" s="27" customFormat="1" x14ac:dyDescent="0.4">
      <c r="A151" s="38"/>
      <c r="B151" s="26"/>
      <c r="C151" s="28"/>
      <c r="W151" s="161"/>
      <c r="X151" s="162"/>
    </row>
    <row r="152" spans="1:24" s="27" customFormat="1" x14ac:dyDescent="0.4">
      <c r="A152" s="38"/>
      <c r="B152" s="26"/>
      <c r="C152" s="28"/>
      <c r="W152" s="161"/>
      <c r="X152" s="162"/>
    </row>
    <row r="153" spans="1:24" s="27" customFormat="1" x14ac:dyDescent="0.4">
      <c r="A153" s="38"/>
      <c r="B153" s="26"/>
      <c r="C153" s="28"/>
      <c r="W153" s="161"/>
      <c r="X153" s="162"/>
    </row>
    <row r="154" spans="1:24" s="27" customFormat="1" x14ac:dyDescent="0.4">
      <c r="A154" s="38"/>
      <c r="B154" s="26"/>
      <c r="C154" s="28"/>
      <c r="W154" s="161"/>
      <c r="X154" s="162"/>
    </row>
    <row r="155" spans="1:24" s="27" customFormat="1" x14ac:dyDescent="0.4">
      <c r="A155" s="38"/>
      <c r="B155" s="26"/>
      <c r="C155" s="28"/>
      <c r="W155" s="161"/>
      <c r="X155" s="162"/>
    </row>
    <row r="156" spans="1:24" s="27" customFormat="1" x14ac:dyDescent="0.4">
      <c r="A156" s="38"/>
      <c r="B156" s="26"/>
      <c r="C156" s="28"/>
      <c r="W156" s="161"/>
      <c r="X156" s="162"/>
    </row>
    <row r="157" spans="1:24" s="27" customFormat="1" x14ac:dyDescent="0.4">
      <c r="A157" s="38"/>
      <c r="B157" s="26"/>
      <c r="C157" s="28"/>
      <c r="W157" s="161"/>
      <c r="X157" s="162"/>
    </row>
    <row r="158" spans="1:24" s="27" customFormat="1" x14ac:dyDescent="0.4">
      <c r="A158" s="38"/>
      <c r="B158" s="26"/>
      <c r="C158" s="28"/>
      <c r="W158" s="161"/>
      <c r="X158" s="162"/>
    </row>
    <row r="159" spans="1:24" s="27" customFormat="1" x14ac:dyDescent="0.4">
      <c r="A159" s="38"/>
      <c r="B159" s="26"/>
      <c r="C159" s="28"/>
      <c r="W159" s="161"/>
      <c r="X159" s="162"/>
    </row>
    <row r="160" spans="1:24" s="27" customFormat="1" x14ac:dyDescent="0.4">
      <c r="A160" s="38"/>
      <c r="B160" s="26"/>
      <c r="C160" s="28"/>
      <c r="W160" s="161"/>
      <c r="X160" s="162"/>
    </row>
    <row r="161" spans="1:24" s="27" customFormat="1" x14ac:dyDescent="0.4">
      <c r="A161" s="38"/>
      <c r="B161" s="26"/>
      <c r="C161" s="28"/>
      <c r="W161" s="161"/>
      <c r="X161" s="162"/>
    </row>
    <row r="162" spans="1:24" s="27" customFormat="1" x14ac:dyDescent="0.4">
      <c r="A162" s="38"/>
      <c r="B162" s="26"/>
      <c r="C162" s="28"/>
      <c r="W162" s="161"/>
      <c r="X162" s="162"/>
    </row>
    <row r="163" spans="1:24" s="27" customFormat="1" x14ac:dyDescent="0.4">
      <c r="A163" s="38"/>
      <c r="B163" s="26"/>
      <c r="C163" s="28"/>
      <c r="W163" s="161"/>
      <c r="X163" s="162"/>
    </row>
    <row r="164" spans="1:24" s="27" customFormat="1" x14ac:dyDescent="0.4">
      <c r="A164" s="38"/>
      <c r="B164" s="26"/>
      <c r="C164" s="28"/>
      <c r="W164" s="161"/>
      <c r="X164" s="162"/>
    </row>
    <row r="165" spans="1:24" s="27" customFormat="1" x14ac:dyDescent="0.4">
      <c r="A165" s="38"/>
      <c r="B165" s="26"/>
      <c r="C165" s="28"/>
      <c r="W165" s="161"/>
      <c r="X165" s="162"/>
    </row>
    <row r="166" spans="1:24" s="27" customFormat="1" x14ac:dyDescent="0.4">
      <c r="A166" s="38"/>
      <c r="B166" s="26"/>
      <c r="C166" s="28"/>
      <c r="W166" s="161"/>
      <c r="X166" s="162"/>
    </row>
    <row r="167" spans="1:24" s="27" customFormat="1" x14ac:dyDescent="0.4">
      <c r="A167" s="38"/>
      <c r="B167" s="26"/>
      <c r="C167" s="28"/>
      <c r="W167" s="161"/>
      <c r="X167" s="162"/>
    </row>
    <row r="168" spans="1:24" s="27" customFormat="1" x14ac:dyDescent="0.4">
      <c r="A168" s="38"/>
      <c r="B168" s="26"/>
      <c r="C168" s="28"/>
      <c r="W168" s="161"/>
      <c r="X168" s="162"/>
    </row>
    <row r="169" spans="1:24" s="27" customFormat="1" x14ac:dyDescent="0.4">
      <c r="A169" s="38"/>
      <c r="B169" s="26"/>
      <c r="C169" s="28"/>
      <c r="W169" s="161"/>
      <c r="X169" s="162"/>
    </row>
    <row r="170" spans="1:24" s="27" customFormat="1" x14ac:dyDescent="0.4">
      <c r="A170" s="38"/>
      <c r="B170" s="26"/>
      <c r="C170" s="28"/>
      <c r="W170" s="161"/>
      <c r="X170" s="162"/>
    </row>
    <row r="171" spans="1:24" s="27" customFormat="1" x14ac:dyDescent="0.4">
      <c r="A171" s="38"/>
      <c r="B171" s="26"/>
      <c r="C171" s="28"/>
      <c r="W171" s="161"/>
      <c r="X171" s="162"/>
    </row>
    <row r="172" spans="1:24" s="27" customFormat="1" x14ac:dyDescent="0.4">
      <c r="A172" s="38"/>
      <c r="B172" s="26"/>
      <c r="C172" s="28"/>
      <c r="W172" s="161"/>
      <c r="X172" s="162"/>
    </row>
    <row r="173" spans="1:24" s="27" customFormat="1" x14ac:dyDescent="0.4">
      <c r="A173" s="38"/>
      <c r="B173" s="26"/>
      <c r="C173" s="28"/>
      <c r="W173" s="161"/>
      <c r="X173" s="162"/>
    </row>
    <row r="174" spans="1:24" s="27" customFormat="1" x14ac:dyDescent="0.4">
      <c r="A174" s="38"/>
      <c r="B174" s="26"/>
      <c r="C174" s="28"/>
      <c r="W174" s="161"/>
      <c r="X174" s="162"/>
    </row>
    <row r="175" spans="1:24" s="27" customFormat="1" x14ac:dyDescent="0.4">
      <c r="A175" s="38"/>
      <c r="B175" s="26"/>
      <c r="C175" s="28"/>
      <c r="W175" s="161"/>
      <c r="X175" s="162"/>
    </row>
    <row r="176" spans="1:24" s="27" customFormat="1" x14ac:dyDescent="0.4">
      <c r="A176" s="38"/>
      <c r="B176" s="26"/>
      <c r="C176" s="28"/>
      <c r="W176" s="161"/>
      <c r="X176" s="162"/>
    </row>
    <row r="177" spans="1:24" s="27" customFormat="1" x14ac:dyDescent="0.4">
      <c r="A177" s="38"/>
      <c r="B177" s="26"/>
      <c r="C177" s="28"/>
      <c r="W177" s="161"/>
      <c r="X177" s="162"/>
    </row>
    <row r="178" spans="1:24" s="27" customFormat="1" x14ac:dyDescent="0.4">
      <c r="A178" s="38"/>
      <c r="B178" s="26"/>
      <c r="C178" s="28"/>
      <c r="W178" s="161"/>
      <c r="X178" s="162"/>
    </row>
    <row r="179" spans="1:24" s="27" customFormat="1" x14ac:dyDescent="0.4">
      <c r="A179" s="38"/>
      <c r="B179" s="26"/>
      <c r="C179" s="28"/>
      <c r="W179" s="161"/>
      <c r="X179" s="162"/>
    </row>
    <row r="180" spans="1:24" s="27" customFormat="1" x14ac:dyDescent="0.4">
      <c r="A180" s="38"/>
      <c r="B180" s="26"/>
      <c r="C180" s="28"/>
      <c r="W180" s="161"/>
      <c r="X180" s="162"/>
    </row>
    <row r="181" spans="1:24" s="27" customFormat="1" x14ac:dyDescent="0.4">
      <c r="A181" s="38"/>
      <c r="B181" s="26"/>
      <c r="C181" s="28"/>
      <c r="W181" s="161"/>
      <c r="X181" s="162"/>
    </row>
    <row r="182" spans="1:24" s="27" customFormat="1" x14ac:dyDescent="0.4">
      <c r="A182" s="38"/>
      <c r="B182" s="26"/>
      <c r="C182" s="28"/>
      <c r="W182" s="161"/>
      <c r="X182" s="162"/>
    </row>
    <row r="183" spans="1:24" s="27" customFormat="1" x14ac:dyDescent="0.4">
      <c r="A183" s="38"/>
      <c r="B183" s="26"/>
      <c r="C183" s="28"/>
      <c r="W183" s="161"/>
      <c r="X183" s="162"/>
    </row>
    <row r="184" spans="1:24" s="27" customFormat="1" x14ac:dyDescent="0.4">
      <c r="A184" s="38"/>
      <c r="B184" s="26"/>
      <c r="C184" s="28"/>
      <c r="W184" s="161"/>
      <c r="X184" s="162"/>
    </row>
    <row r="185" spans="1:24" s="27" customFormat="1" x14ac:dyDescent="0.4">
      <c r="A185" s="38"/>
      <c r="B185" s="26"/>
      <c r="C185" s="28"/>
      <c r="W185" s="161"/>
      <c r="X185" s="162"/>
    </row>
    <row r="186" spans="1:24" s="27" customFormat="1" x14ac:dyDescent="0.4">
      <c r="A186" s="38"/>
      <c r="B186" s="26"/>
      <c r="C186" s="28"/>
      <c r="W186" s="161"/>
      <c r="X186" s="162"/>
    </row>
    <row r="187" spans="1:24" s="27" customFormat="1" x14ac:dyDescent="0.4">
      <c r="A187" s="38"/>
      <c r="B187" s="26"/>
      <c r="C187" s="28"/>
      <c r="W187" s="161"/>
      <c r="X187" s="162"/>
    </row>
  </sheetData>
  <autoFilter ref="A1:X56">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0">
    <mergeCell ref="W1:W2"/>
    <mergeCell ref="X1:X2"/>
    <mergeCell ref="A1:A3"/>
    <mergeCell ref="B1:C3"/>
    <mergeCell ref="D1:V1"/>
    <mergeCell ref="D2:E2"/>
    <mergeCell ref="F2:L2"/>
    <mergeCell ref="M2:N2"/>
    <mergeCell ref="O2:P2"/>
    <mergeCell ref="R2:V2"/>
  </mergeCells>
  <conditionalFormatting sqref="B55:B56 B4:B53">
    <cfRule type="duplicateValues" dxfId="525" priority="90"/>
  </conditionalFormatting>
  <conditionalFormatting sqref="B55:B56">
    <cfRule type="duplicateValues" dxfId="524" priority="91"/>
  </conditionalFormatting>
  <conditionalFormatting sqref="B54">
    <cfRule type="duplicateValues" dxfId="523" priority="88"/>
  </conditionalFormatting>
  <conditionalFormatting sqref="B54">
    <cfRule type="duplicateValues" dxfId="522" priority="89"/>
  </conditionalFormatting>
  <conditionalFormatting sqref="B1">
    <cfRule type="duplicateValues" dxfId="521" priority="92"/>
  </conditionalFormatting>
  <conditionalFormatting sqref="F4:K7 F9:K22 F47:K56 F27:K45">
    <cfRule type="cellIs" dxfId="520" priority="82" operator="equal">
      <formula>"5 : très fort"</formula>
    </cfRule>
    <cfRule type="cellIs" dxfId="519" priority="83" operator="equal">
      <formula>"4 : fort"</formula>
    </cfRule>
    <cfRule type="cellIs" dxfId="518" priority="84" operator="equal">
      <formula>"3 : moyen"</formula>
    </cfRule>
    <cfRule type="cellIs" dxfId="517" priority="86" operator="equal">
      <formula>"2 : faible"</formula>
    </cfRule>
    <cfRule type="cellIs" dxfId="516" priority="87" operator="equal">
      <formula>"1 : très faible ou nulle"</formula>
    </cfRule>
  </conditionalFormatting>
  <conditionalFormatting sqref="G55">
    <cfRule type="cellIs" dxfId="515" priority="85" operator="equal">
      <formula>"3 : moyen"</formula>
    </cfRule>
  </conditionalFormatting>
  <conditionalFormatting sqref="R4 O17:O28 R17:R28 O30:O32 R30:R32 O34 O36:O39 R36:R39 R41 O41 O53 R53 M53 M56 O4:O15 R6:R15 R34 O44:O51 M4:M51 R44:R51 O55:O56 R56">
    <cfRule type="cellIs" dxfId="514" priority="79" operator="equal">
      <formula>"Dégradation"</formula>
    </cfRule>
    <cfRule type="cellIs" dxfId="513" priority="80" operator="equal">
      <formula>"Stabilité"</formula>
    </cfRule>
    <cfRule type="cellIs" dxfId="512" priority="81" operator="equal">
      <formula>"Amélioration"</formula>
    </cfRule>
  </conditionalFormatting>
  <conditionalFormatting sqref="D1:D11 D14:D23 D26 D28 D32:D38 D41:D1048576">
    <cfRule type="cellIs" dxfId="511" priority="78" operator="equal">
      <formula>"oui"</formula>
    </cfRule>
  </conditionalFormatting>
  <conditionalFormatting sqref="F8:K8">
    <cfRule type="cellIs" dxfId="510" priority="73" operator="equal">
      <formula>"5 : très fort"</formula>
    </cfRule>
    <cfRule type="cellIs" dxfId="509" priority="74" operator="equal">
      <formula>"4 : fort"</formula>
    </cfRule>
    <cfRule type="cellIs" dxfId="508" priority="75" operator="equal">
      <formula>"3 : moyen"</formula>
    </cfRule>
    <cfRule type="cellIs" dxfId="507" priority="76" operator="equal">
      <formula>"2 : faible"</formula>
    </cfRule>
    <cfRule type="cellIs" dxfId="506" priority="77" operator="equal">
      <formula>"1 : très faible ou nulle"</formula>
    </cfRule>
  </conditionalFormatting>
  <conditionalFormatting sqref="D12">
    <cfRule type="cellIs" dxfId="505" priority="72" operator="equal">
      <formula>"oui"</formula>
    </cfRule>
  </conditionalFormatting>
  <conditionalFormatting sqref="D13">
    <cfRule type="cellIs" dxfId="504" priority="71" operator="equal">
      <formula>"oui"</formula>
    </cfRule>
  </conditionalFormatting>
  <conditionalFormatting sqref="O16 R16">
    <cfRule type="cellIs" dxfId="503" priority="68" operator="equal">
      <formula>"Dégradation"</formula>
    </cfRule>
    <cfRule type="cellIs" dxfId="502" priority="69" operator="equal">
      <formula>"Stabilité"</formula>
    </cfRule>
    <cfRule type="cellIs" dxfId="501" priority="70" operator="equal">
      <formula>"Amélioration"</formula>
    </cfRule>
  </conditionalFormatting>
  <conditionalFormatting sqref="F23:K25">
    <cfRule type="cellIs" dxfId="500" priority="63" operator="equal">
      <formula>"5 : très fort"</formula>
    </cfRule>
    <cfRule type="cellIs" dxfId="499" priority="64" operator="equal">
      <formula>"4 : fort"</formula>
    </cfRule>
    <cfRule type="cellIs" dxfId="498" priority="65" operator="equal">
      <formula>"3 : moyen"</formula>
    </cfRule>
    <cfRule type="cellIs" dxfId="497" priority="66" operator="equal">
      <formula>"2 : faible"</formula>
    </cfRule>
    <cfRule type="cellIs" dxfId="496" priority="67" operator="equal">
      <formula>"1 : très faible ou nulle"</formula>
    </cfRule>
  </conditionalFormatting>
  <conditionalFormatting sqref="D24:D25">
    <cfRule type="cellIs" dxfId="495" priority="62" operator="equal">
      <formula>"oui"</formula>
    </cfRule>
  </conditionalFormatting>
  <conditionalFormatting sqref="F26:K26">
    <cfRule type="cellIs" dxfId="494" priority="57" operator="equal">
      <formula>"5 : très fort"</formula>
    </cfRule>
    <cfRule type="cellIs" dxfId="493" priority="58" operator="equal">
      <formula>"4 : fort"</formula>
    </cfRule>
    <cfRule type="cellIs" dxfId="492" priority="59" operator="equal">
      <formula>"3 : moyen"</formula>
    </cfRule>
    <cfRule type="cellIs" dxfId="491" priority="60" operator="equal">
      <formula>"2 : faible"</formula>
    </cfRule>
    <cfRule type="cellIs" dxfId="490" priority="61" operator="equal">
      <formula>"1 : très faible ou nulle"</formula>
    </cfRule>
  </conditionalFormatting>
  <conditionalFormatting sqref="D27">
    <cfRule type="cellIs" dxfId="489" priority="56" operator="equal">
      <formula>"oui"</formula>
    </cfRule>
  </conditionalFormatting>
  <conditionalFormatting sqref="D29:D31">
    <cfRule type="cellIs" dxfId="488" priority="55" operator="equal">
      <formula>"oui"</formula>
    </cfRule>
  </conditionalFormatting>
  <conditionalFormatting sqref="O29">
    <cfRule type="cellIs" dxfId="487" priority="52" operator="equal">
      <formula>"Dégradation"</formula>
    </cfRule>
    <cfRule type="cellIs" dxfId="486" priority="53" operator="equal">
      <formula>"Stabilité"</formula>
    </cfRule>
    <cfRule type="cellIs" dxfId="485" priority="54" operator="equal">
      <formula>"Amélioration"</formula>
    </cfRule>
  </conditionalFormatting>
  <conditionalFormatting sqref="R29">
    <cfRule type="cellIs" dxfId="484" priority="49" operator="equal">
      <formula>"Dégradation"</formula>
    </cfRule>
    <cfRule type="cellIs" dxfId="483" priority="50" operator="equal">
      <formula>"Stabilité"</formula>
    </cfRule>
    <cfRule type="cellIs" dxfId="482" priority="51" operator="equal">
      <formula>"Amélioration"</formula>
    </cfRule>
  </conditionalFormatting>
  <conditionalFormatting sqref="O33">
    <cfRule type="cellIs" dxfId="481" priority="46" operator="equal">
      <formula>"Dégradation"</formula>
    </cfRule>
    <cfRule type="cellIs" dxfId="480" priority="47" operator="equal">
      <formula>"Stabilité"</formula>
    </cfRule>
    <cfRule type="cellIs" dxfId="479" priority="48" operator="equal">
      <formula>"Amélioration"</formula>
    </cfRule>
  </conditionalFormatting>
  <conditionalFormatting sqref="O35 R35">
    <cfRule type="cellIs" dxfId="478" priority="43" operator="equal">
      <formula>"Dégradation"</formula>
    </cfRule>
    <cfRule type="cellIs" dxfId="477" priority="44" operator="equal">
      <formula>"Stabilité"</formula>
    </cfRule>
    <cfRule type="cellIs" dxfId="476" priority="45" operator="equal">
      <formula>"Amélioration"</formula>
    </cfRule>
  </conditionalFormatting>
  <conditionalFormatting sqref="D39:D40">
    <cfRule type="cellIs" dxfId="475" priority="42" operator="equal">
      <formula>"oui"</formula>
    </cfRule>
  </conditionalFormatting>
  <conditionalFormatting sqref="O40 R40">
    <cfRule type="cellIs" dxfId="474" priority="39" operator="equal">
      <formula>"Dégradation"</formula>
    </cfRule>
    <cfRule type="cellIs" dxfId="473" priority="40" operator="equal">
      <formula>"Stabilité"</formula>
    </cfRule>
    <cfRule type="cellIs" dxfId="472" priority="41" operator="equal">
      <formula>"Amélioration"</formula>
    </cfRule>
  </conditionalFormatting>
  <conditionalFormatting sqref="O52 R52">
    <cfRule type="cellIs" dxfId="471" priority="36" operator="equal">
      <formula>"Dégradation"</formula>
    </cfRule>
    <cfRule type="cellIs" dxfId="470" priority="37" operator="equal">
      <formula>"Stabilité"</formula>
    </cfRule>
    <cfRule type="cellIs" dxfId="469" priority="38" operator="equal">
      <formula>"Amélioration"</formula>
    </cfRule>
  </conditionalFormatting>
  <conditionalFormatting sqref="O54 M54 R54">
    <cfRule type="cellIs" dxfId="468" priority="33" operator="equal">
      <formula>"Dégradation"</formula>
    </cfRule>
    <cfRule type="cellIs" dxfId="467" priority="34" operator="equal">
      <formula>"Stabilité"</formula>
    </cfRule>
    <cfRule type="cellIs" dxfId="466" priority="35" operator="equal">
      <formula>"Amélioration"</formula>
    </cfRule>
  </conditionalFormatting>
  <conditionalFormatting sqref="F46:K46">
    <cfRule type="cellIs" dxfId="465" priority="28" operator="equal">
      <formula>"5 : très fort"</formula>
    </cfRule>
    <cfRule type="cellIs" dxfId="464" priority="29" operator="equal">
      <formula>"4 : fort"</formula>
    </cfRule>
    <cfRule type="cellIs" dxfId="463" priority="30" operator="equal">
      <formula>"3 : moyen"</formula>
    </cfRule>
    <cfRule type="cellIs" dxfId="462" priority="31" operator="equal">
      <formula>"2 : faible"</formula>
    </cfRule>
    <cfRule type="cellIs" dxfId="461" priority="32" operator="equal">
      <formula>"1 : très faible ou nulle"</formula>
    </cfRule>
  </conditionalFormatting>
  <conditionalFormatting sqref="R5">
    <cfRule type="cellIs" dxfId="460" priority="25" operator="equal">
      <formula>"Dégradation"</formula>
    </cfRule>
    <cfRule type="cellIs" dxfId="459" priority="26" operator="equal">
      <formula>"Stabilité"</formula>
    </cfRule>
    <cfRule type="cellIs" dxfId="458" priority="27" operator="equal">
      <formula>"Amélioration"</formula>
    </cfRule>
  </conditionalFormatting>
  <conditionalFormatting sqref="R33">
    <cfRule type="cellIs" dxfId="457" priority="22" operator="equal">
      <formula>"Dégradation"</formula>
    </cfRule>
    <cfRule type="cellIs" dxfId="456" priority="23" operator="equal">
      <formula>"Stabilité"</formula>
    </cfRule>
    <cfRule type="cellIs" dxfId="455" priority="24" operator="equal">
      <formula>"Amélioration"</formula>
    </cfRule>
  </conditionalFormatting>
  <conditionalFormatting sqref="O42">
    <cfRule type="cellIs" dxfId="454" priority="19" operator="equal">
      <formula>"Dégradation"</formula>
    </cfRule>
    <cfRule type="cellIs" dxfId="453" priority="20" operator="equal">
      <formula>"Stabilité"</formula>
    </cfRule>
    <cfRule type="cellIs" dxfId="452" priority="21" operator="equal">
      <formula>"Amélioration"</formula>
    </cfRule>
  </conditionalFormatting>
  <conditionalFormatting sqref="O43">
    <cfRule type="cellIs" dxfId="451" priority="16" operator="equal">
      <formula>"Dégradation"</formula>
    </cfRule>
    <cfRule type="cellIs" dxfId="450" priority="17" operator="equal">
      <formula>"Stabilité"</formula>
    </cfRule>
    <cfRule type="cellIs" dxfId="449" priority="18" operator="equal">
      <formula>"Amélioration"</formula>
    </cfRule>
  </conditionalFormatting>
  <conditionalFormatting sqref="R43">
    <cfRule type="cellIs" dxfId="448" priority="13" operator="equal">
      <formula>"Dégradation"</formula>
    </cfRule>
    <cfRule type="cellIs" dxfId="447" priority="14" operator="equal">
      <formula>"Stabilité"</formula>
    </cfRule>
    <cfRule type="cellIs" dxfId="446" priority="15" operator="equal">
      <formula>"Amélioration"</formula>
    </cfRule>
  </conditionalFormatting>
  <conditionalFormatting sqref="R42">
    <cfRule type="cellIs" dxfId="445" priority="10" operator="equal">
      <formula>"Dégradation"</formula>
    </cfRule>
    <cfRule type="cellIs" dxfId="444" priority="11" operator="equal">
      <formula>"Stabilité"</formula>
    </cfRule>
    <cfRule type="cellIs" dxfId="443" priority="12" operator="equal">
      <formula>"Amélioration"</formula>
    </cfRule>
  </conditionalFormatting>
  <conditionalFormatting sqref="M52">
    <cfRule type="cellIs" dxfId="442" priority="7" operator="equal">
      <formula>"Dégradation"</formula>
    </cfRule>
    <cfRule type="cellIs" dxfId="441" priority="8" operator="equal">
      <formula>"Stabilité"</formula>
    </cfRule>
    <cfRule type="cellIs" dxfId="440" priority="9" operator="equal">
      <formula>"Amélioration"</formula>
    </cfRule>
  </conditionalFormatting>
  <conditionalFormatting sqref="M55">
    <cfRule type="cellIs" dxfId="439" priority="4" operator="equal">
      <formula>"Dégradation"</formula>
    </cfRule>
    <cfRule type="cellIs" dxfId="438" priority="5" operator="equal">
      <formula>"Stabilité"</formula>
    </cfRule>
    <cfRule type="cellIs" dxfId="437" priority="6" operator="equal">
      <formula>"Amélioration"</formula>
    </cfRule>
  </conditionalFormatting>
  <conditionalFormatting sqref="R55">
    <cfRule type="cellIs" dxfId="436" priority="1" operator="equal">
      <formula>"Dégradation"</formula>
    </cfRule>
    <cfRule type="cellIs" dxfId="435" priority="2" operator="equal">
      <formula>"Stabilité"</formula>
    </cfRule>
    <cfRule type="cellIs" dxfId="434" priority="3" operator="equal">
      <formula>"Amélioration"</formula>
    </cfRule>
  </conditionalFormatting>
  <dataValidations count="3">
    <dataValidation type="list" allowBlank="1" showInputMessage="1" showErrorMessage="1" sqref="D4:D5">
      <formula1>"oui,non"</formula1>
    </dataValidation>
    <dataValidation type="list" allowBlank="1" showInputMessage="1" showErrorMessage="1" sqref="O4:O56 M4:M56 R4:R56">
      <formula1>"Amélioration,Stabilité,Dégradation"</formula1>
    </dataValidation>
    <dataValidation type="list" allowBlank="1" showInputMessage="1" showErrorMessage="1" sqref="F4:K56">
      <formula1>"1 : très faible ou nulle,2 : faible,3 : moyen,4 : fort,5 : très fort"</formula1>
    </dataValidation>
  </dataValidations>
  <printOptions horizontalCentered="1" verticalCentered="1"/>
  <pageMargins left="0.70866141732283472" right="0.70866141732283472" top="0.74803149606299213" bottom="0.74803149606299213" header="0.31496062992125984" footer="0.31496062992125984"/>
  <pageSetup paperSize="8" scale="78" orientation="landscape" r:id="rId1"/>
  <headerFooter>
    <oddHeader>&amp;C&amp;"-,Gras"&amp;18RECEMA 2019
Programmation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
  <sheetViews>
    <sheetView showGridLines="0" workbookViewId="0">
      <pane xSplit="5" ySplit="16" topLeftCell="W17" activePane="bottomRight" state="frozen"/>
      <selection pane="topRight" activeCell="F1" sqref="F1"/>
      <selection pane="bottomLeft" activeCell="A17" sqref="A17"/>
      <selection pane="bottomRight" activeCell="Y2" sqref="Y2"/>
    </sheetView>
  </sheetViews>
  <sheetFormatPr baseColWidth="10" defaultRowHeight="14.4" x14ac:dyDescent="0.3"/>
  <cols>
    <col min="1" max="1" width="43.33203125" bestFit="1" customWidth="1"/>
    <col min="2" max="2" width="4.109375" bestFit="1" customWidth="1"/>
    <col min="3" max="3" width="13" bestFit="1" customWidth="1"/>
    <col min="4" max="4" width="9.6640625" bestFit="1" customWidth="1"/>
    <col min="5" max="5" width="9.6640625" style="79" customWidth="1"/>
    <col min="6" max="6" width="15" bestFit="1" customWidth="1"/>
    <col min="7" max="7" width="12.77734375" bestFit="1" customWidth="1"/>
    <col min="8" max="8" width="10.6640625" bestFit="1" customWidth="1"/>
    <col min="9" max="9" width="13" bestFit="1" customWidth="1"/>
    <col min="10" max="10" width="13" customWidth="1"/>
    <col min="11" max="11" width="13.77734375" bestFit="1" customWidth="1"/>
    <col min="12" max="12" width="10.5546875" bestFit="1" customWidth="1"/>
    <col min="13" max="13" width="10.5546875" customWidth="1"/>
    <col min="14" max="14" width="15.6640625" bestFit="1" customWidth="1"/>
    <col min="15" max="15" width="14.77734375" bestFit="1" customWidth="1"/>
    <col min="16" max="16" width="15.77734375" bestFit="1" customWidth="1"/>
    <col min="17" max="17" width="14.109375" bestFit="1" customWidth="1"/>
    <col min="18" max="18" width="14.109375" customWidth="1"/>
    <col min="19" max="19" width="15.5546875" bestFit="1" customWidth="1"/>
    <col min="20" max="20" width="15.33203125" bestFit="1" customWidth="1"/>
    <col min="21" max="21" width="15.77734375" bestFit="1" customWidth="1"/>
    <col min="22" max="22" width="16.44140625" bestFit="1" customWidth="1"/>
    <col min="23" max="23" width="16.33203125" bestFit="1" customWidth="1"/>
    <col min="24" max="24" width="14.88671875" bestFit="1" customWidth="1"/>
    <col min="25" max="25" width="15.109375" bestFit="1" customWidth="1"/>
    <col min="26" max="26" width="15.5546875" bestFit="1" customWidth="1"/>
    <col min="27" max="27" width="15.5546875" customWidth="1"/>
    <col min="28" max="28" width="15.88671875" bestFit="1" customWidth="1"/>
    <col min="29" max="29" width="13.88671875" bestFit="1" customWidth="1"/>
    <col min="30" max="30" width="13.88671875" customWidth="1"/>
    <col min="31" max="31" width="14.21875" bestFit="1" customWidth="1"/>
    <col min="32" max="32" width="15.109375" bestFit="1" customWidth="1"/>
    <col min="33" max="34" width="14.21875" customWidth="1"/>
  </cols>
  <sheetData>
    <row r="1" spans="1:34" ht="15.6" customHeight="1" x14ac:dyDescent="0.3">
      <c r="A1" s="84" t="s">
        <v>253</v>
      </c>
      <c r="B1" s="84"/>
      <c r="C1" s="84"/>
      <c r="D1" s="84"/>
      <c r="E1" s="86" t="s">
        <v>255</v>
      </c>
      <c r="F1" s="85" t="s">
        <v>254</v>
      </c>
      <c r="G1" s="84"/>
      <c r="H1" s="84"/>
      <c r="I1" s="84"/>
      <c r="J1" s="84"/>
      <c r="K1" s="84"/>
      <c r="L1" s="84"/>
      <c r="M1" s="84"/>
    </row>
    <row r="2" spans="1:34" ht="28.8" x14ac:dyDescent="0.3">
      <c r="A2" s="80" t="s">
        <v>215</v>
      </c>
      <c r="B2" s="80" t="s">
        <v>216</v>
      </c>
      <c r="C2" s="80" t="s">
        <v>217</v>
      </c>
      <c r="D2" s="80" t="s">
        <v>218</v>
      </c>
      <c r="E2" s="87"/>
      <c r="F2" s="80" t="s">
        <v>219</v>
      </c>
      <c r="G2" s="80" t="s">
        <v>220</v>
      </c>
      <c r="H2" s="80" t="s">
        <v>221</v>
      </c>
      <c r="I2" s="80" t="s">
        <v>222</v>
      </c>
      <c r="J2" s="80" t="s">
        <v>458</v>
      </c>
      <c r="K2" s="80" t="s">
        <v>223</v>
      </c>
      <c r="L2" s="80" t="s">
        <v>224</v>
      </c>
      <c r="M2" s="80" t="s">
        <v>459</v>
      </c>
      <c r="N2" s="80" t="s">
        <v>225</v>
      </c>
      <c r="O2" s="80" t="s">
        <v>226</v>
      </c>
      <c r="P2" s="80" t="s">
        <v>227</v>
      </c>
      <c r="Q2" s="80" t="s">
        <v>228</v>
      </c>
      <c r="R2" s="80" t="s">
        <v>460</v>
      </c>
      <c r="S2" s="80" t="s">
        <v>229</v>
      </c>
      <c r="T2" s="80" t="s">
        <v>230</v>
      </c>
      <c r="U2" s="80" t="s">
        <v>231</v>
      </c>
      <c r="V2" s="80" t="s">
        <v>232</v>
      </c>
      <c r="W2" s="80" t="s">
        <v>233</v>
      </c>
      <c r="X2" s="80" t="s">
        <v>234</v>
      </c>
      <c r="Y2" s="80" t="s">
        <v>235</v>
      </c>
      <c r="Z2" s="80" t="s">
        <v>236</v>
      </c>
      <c r="AA2" s="80" t="s">
        <v>461</v>
      </c>
      <c r="AB2" s="80" t="s">
        <v>237</v>
      </c>
      <c r="AC2" s="80" t="s">
        <v>238</v>
      </c>
      <c r="AD2" s="80" t="s">
        <v>462</v>
      </c>
      <c r="AE2" s="80" t="s">
        <v>239</v>
      </c>
      <c r="AF2" s="80" t="s">
        <v>240</v>
      </c>
      <c r="AG2" s="80" t="s">
        <v>463</v>
      </c>
      <c r="AH2" s="80" t="s">
        <v>464</v>
      </c>
    </row>
    <row r="3" spans="1:34" x14ac:dyDescent="0.3">
      <c r="A3" s="81" t="s">
        <v>241</v>
      </c>
      <c r="B3" s="81">
        <v>1</v>
      </c>
      <c r="C3" s="82">
        <v>43964</v>
      </c>
      <c r="D3" s="83">
        <v>0.32500000000000001</v>
      </c>
      <c r="E3" s="88"/>
      <c r="F3" s="81"/>
      <c r="G3" s="81">
        <v>0.02</v>
      </c>
      <c r="H3" s="81">
        <v>0.08</v>
      </c>
      <c r="I3" s="81"/>
      <c r="J3" s="81"/>
      <c r="K3" s="81"/>
      <c r="L3" s="81"/>
      <c r="M3" s="81"/>
      <c r="N3" s="81">
        <v>0.03</v>
      </c>
      <c r="O3" s="81">
        <v>7.0000000000000007E-2</v>
      </c>
      <c r="P3" s="81">
        <v>0.03</v>
      </c>
      <c r="Q3" s="81"/>
      <c r="R3" s="81"/>
      <c r="S3" s="81"/>
      <c r="T3" s="81"/>
      <c r="U3" s="81"/>
      <c r="V3" s="81"/>
      <c r="W3" s="81">
        <v>0.06</v>
      </c>
      <c r="X3" s="81">
        <v>7.0000000000000007E-2</v>
      </c>
      <c r="Y3" s="81">
        <v>0.08</v>
      </c>
      <c r="Z3" s="81">
        <v>0.03</v>
      </c>
      <c r="AA3" s="81"/>
      <c r="AB3" s="81"/>
      <c r="AC3" s="81"/>
      <c r="AD3" s="81"/>
      <c r="AE3" s="81"/>
      <c r="AF3" s="81"/>
      <c r="AG3" s="81"/>
      <c r="AH3" s="81"/>
    </row>
    <row r="4" spans="1:34" x14ac:dyDescent="0.3">
      <c r="A4" s="81" t="s">
        <v>241</v>
      </c>
      <c r="B4" s="81">
        <v>1</v>
      </c>
      <c r="C4" s="82">
        <v>43992</v>
      </c>
      <c r="D4" s="83">
        <v>0.31736111111111115</v>
      </c>
      <c r="E4" s="88"/>
      <c r="F4" s="81"/>
      <c r="G4" s="81"/>
      <c r="H4" s="81">
        <v>0.11</v>
      </c>
      <c r="I4" s="81">
        <v>0.03</v>
      </c>
      <c r="J4" s="81"/>
      <c r="K4" s="81"/>
      <c r="L4" s="81"/>
      <c r="M4" s="81"/>
      <c r="N4" s="81"/>
      <c r="O4" s="81"/>
      <c r="P4" s="81"/>
      <c r="Q4" s="81"/>
      <c r="R4" s="81"/>
      <c r="S4" s="81"/>
      <c r="T4" s="81"/>
      <c r="U4" s="81"/>
      <c r="V4" s="81"/>
      <c r="W4" s="81">
        <v>0.03</v>
      </c>
      <c r="X4" s="81">
        <v>0.05</v>
      </c>
      <c r="Y4" s="81">
        <v>7.0000000000000007E-2</v>
      </c>
      <c r="Z4" s="81"/>
      <c r="AA4" s="81"/>
      <c r="AB4" s="81"/>
      <c r="AC4" s="81"/>
      <c r="AD4" s="81"/>
      <c r="AE4" s="81"/>
      <c r="AF4" s="81"/>
      <c r="AG4" s="81"/>
      <c r="AH4" s="81"/>
    </row>
    <row r="5" spans="1:34" x14ac:dyDescent="0.3">
      <c r="A5" s="81" t="s">
        <v>241</v>
      </c>
      <c r="B5" s="81">
        <v>1</v>
      </c>
      <c r="C5" s="82">
        <v>44138</v>
      </c>
      <c r="D5" s="83">
        <v>0.37152777777777773</v>
      </c>
      <c r="E5" s="88"/>
      <c r="F5" s="81"/>
      <c r="G5" s="81"/>
      <c r="H5" s="81">
        <v>0.08</v>
      </c>
      <c r="I5" s="81">
        <v>0.02</v>
      </c>
      <c r="J5" s="81"/>
      <c r="K5" s="81"/>
      <c r="L5" s="81"/>
      <c r="M5" s="81"/>
      <c r="N5" s="81"/>
      <c r="O5" s="81"/>
      <c r="P5" s="81"/>
      <c r="Q5" s="81"/>
      <c r="R5" s="81"/>
      <c r="S5" s="81">
        <v>1.4E-2</v>
      </c>
      <c r="T5" s="81">
        <v>0.03</v>
      </c>
      <c r="U5" s="81">
        <v>0.03</v>
      </c>
      <c r="V5" s="81"/>
      <c r="W5" s="81"/>
      <c r="X5" s="81">
        <v>0.03</v>
      </c>
      <c r="Y5" s="81">
        <v>0.28000000000000003</v>
      </c>
      <c r="Z5" s="81">
        <v>0.09</v>
      </c>
      <c r="AA5" s="81"/>
      <c r="AB5" s="81"/>
      <c r="AC5" s="81"/>
      <c r="AD5" s="81"/>
      <c r="AE5" s="81"/>
      <c r="AF5" s="81"/>
      <c r="AG5" s="81"/>
      <c r="AH5" s="81"/>
    </row>
    <row r="6" spans="1:34" x14ac:dyDescent="0.3">
      <c r="A6" s="81" t="s">
        <v>241</v>
      </c>
      <c r="B6" s="81">
        <v>1</v>
      </c>
      <c r="C6" s="82">
        <v>44153</v>
      </c>
      <c r="D6" s="83">
        <v>0.34166666666666662</v>
      </c>
      <c r="E6" s="88"/>
      <c r="F6" s="81"/>
      <c r="G6" s="81"/>
      <c r="H6" s="81">
        <v>0.09</v>
      </c>
      <c r="I6" s="81"/>
      <c r="J6" s="81"/>
      <c r="K6" s="81"/>
      <c r="L6" s="81">
        <v>0.03</v>
      </c>
      <c r="M6" s="81"/>
      <c r="N6" s="81"/>
      <c r="O6" s="81">
        <v>0.05</v>
      </c>
      <c r="P6" s="81"/>
      <c r="Q6" s="81"/>
      <c r="R6" s="81"/>
      <c r="S6" s="81"/>
      <c r="T6" s="81"/>
      <c r="U6" s="81"/>
      <c r="V6" s="81"/>
      <c r="W6" s="81"/>
      <c r="X6" s="81"/>
      <c r="Y6" s="81">
        <v>0.19</v>
      </c>
      <c r="Z6" s="81">
        <v>0.06</v>
      </c>
      <c r="AA6" s="81"/>
      <c r="AB6" s="81"/>
      <c r="AC6" s="81"/>
      <c r="AD6" s="81"/>
      <c r="AE6" s="81"/>
      <c r="AF6" s="81"/>
      <c r="AG6" s="81"/>
      <c r="AH6" s="81"/>
    </row>
    <row r="7" spans="1:34" s="93" customFormat="1" x14ac:dyDescent="0.3">
      <c r="A7" s="94" t="str">
        <f>A6</f>
        <v>05007290 - La Charente à CHANIERS (R5200010)</v>
      </c>
      <c r="B7" s="89"/>
      <c r="C7" s="90" t="s">
        <v>256</v>
      </c>
      <c r="D7" s="91"/>
      <c r="E7" s="92">
        <f>COUNTIF(F7:AH7,"&gt;0")</f>
        <v>14</v>
      </c>
      <c r="F7" s="89">
        <f>COUNT(F3:F6)</f>
        <v>0</v>
      </c>
      <c r="G7" s="89">
        <f t="shared" ref="G7:AE7" si="0">COUNT(G3:G6)</f>
        <v>1</v>
      </c>
      <c r="H7" s="89">
        <f t="shared" si="0"/>
        <v>4</v>
      </c>
      <c r="I7" s="89">
        <f t="shared" si="0"/>
        <v>2</v>
      </c>
      <c r="J7" s="89"/>
      <c r="K7" s="89">
        <f t="shared" si="0"/>
        <v>0</v>
      </c>
      <c r="L7" s="89">
        <f t="shared" si="0"/>
        <v>1</v>
      </c>
      <c r="M7" s="89"/>
      <c r="N7" s="89">
        <f t="shared" si="0"/>
        <v>1</v>
      </c>
      <c r="O7" s="89">
        <f t="shared" si="0"/>
        <v>2</v>
      </c>
      <c r="P7" s="89">
        <f t="shared" si="0"/>
        <v>1</v>
      </c>
      <c r="Q7" s="89">
        <f t="shared" si="0"/>
        <v>0</v>
      </c>
      <c r="R7" s="89"/>
      <c r="S7" s="89">
        <f t="shared" si="0"/>
        <v>1</v>
      </c>
      <c r="T7" s="89">
        <f t="shared" si="0"/>
        <v>1</v>
      </c>
      <c r="U7" s="89">
        <f t="shared" si="0"/>
        <v>1</v>
      </c>
      <c r="V7" s="89">
        <f t="shared" si="0"/>
        <v>0</v>
      </c>
      <c r="W7" s="89">
        <f t="shared" si="0"/>
        <v>2</v>
      </c>
      <c r="X7" s="89">
        <f t="shared" si="0"/>
        <v>3</v>
      </c>
      <c r="Y7" s="89">
        <f t="shared" si="0"/>
        <v>4</v>
      </c>
      <c r="Z7" s="89">
        <f t="shared" si="0"/>
        <v>3</v>
      </c>
      <c r="AA7" s="89"/>
      <c r="AB7" s="89">
        <f t="shared" si="0"/>
        <v>0</v>
      </c>
      <c r="AC7" s="89">
        <f t="shared" si="0"/>
        <v>0</v>
      </c>
      <c r="AD7" s="89"/>
      <c r="AE7" s="89">
        <f t="shared" si="0"/>
        <v>0</v>
      </c>
      <c r="AF7" s="89">
        <f>COUNT(AF3:AF6)</f>
        <v>0</v>
      </c>
      <c r="AG7" s="89"/>
      <c r="AH7" s="89"/>
    </row>
    <row r="8" spans="1:34" s="93" customFormat="1" x14ac:dyDescent="0.3">
      <c r="A8" s="94" t="str">
        <f t="shared" ref="A8:A9" si="1">A7</f>
        <v>05007290 - La Charente à CHANIERS (R5200010)</v>
      </c>
      <c r="B8" s="89"/>
      <c r="C8" s="90" t="s">
        <v>257</v>
      </c>
      <c r="D8" s="91"/>
      <c r="E8" s="92">
        <f>COUNTIF(F8:AH8,"&gt;0")</f>
        <v>2</v>
      </c>
      <c r="F8" s="89">
        <f>COUNTIFS(F3:F6,"&gt;0,1")</f>
        <v>0</v>
      </c>
      <c r="G8" s="89">
        <f t="shared" ref="G8:AE8" si="2">COUNTIFS(G3:G6,"&gt;0,1")</f>
        <v>0</v>
      </c>
      <c r="H8" s="89">
        <f t="shared" si="2"/>
        <v>1</v>
      </c>
      <c r="I8" s="89">
        <f t="shared" si="2"/>
        <v>0</v>
      </c>
      <c r="J8" s="89"/>
      <c r="K8" s="89">
        <f t="shared" si="2"/>
        <v>0</v>
      </c>
      <c r="L8" s="89">
        <f t="shared" si="2"/>
        <v>0</v>
      </c>
      <c r="M8" s="89"/>
      <c r="N8" s="89">
        <f t="shared" si="2"/>
        <v>0</v>
      </c>
      <c r="O8" s="89">
        <f t="shared" si="2"/>
        <v>0</v>
      </c>
      <c r="P8" s="89">
        <f t="shared" si="2"/>
        <v>0</v>
      </c>
      <c r="Q8" s="89">
        <f t="shared" si="2"/>
        <v>0</v>
      </c>
      <c r="R8" s="89"/>
      <c r="S8" s="89">
        <f t="shared" si="2"/>
        <v>0</v>
      </c>
      <c r="T8" s="89">
        <f t="shared" si="2"/>
        <v>0</v>
      </c>
      <c r="U8" s="89">
        <f t="shared" si="2"/>
        <v>0</v>
      </c>
      <c r="V8" s="89">
        <f t="shared" si="2"/>
        <v>0</v>
      </c>
      <c r="W8" s="89">
        <f t="shared" si="2"/>
        <v>0</v>
      </c>
      <c r="X8" s="89">
        <f t="shared" si="2"/>
        <v>0</v>
      </c>
      <c r="Y8" s="89">
        <f t="shared" si="2"/>
        <v>2</v>
      </c>
      <c r="Z8" s="89">
        <f t="shared" si="2"/>
        <v>0</v>
      </c>
      <c r="AA8" s="89"/>
      <c r="AB8" s="89">
        <f t="shared" si="2"/>
        <v>0</v>
      </c>
      <c r="AC8" s="89">
        <f t="shared" si="2"/>
        <v>0</v>
      </c>
      <c r="AD8" s="89"/>
      <c r="AE8" s="89">
        <f t="shared" si="2"/>
        <v>0</v>
      </c>
      <c r="AF8" s="89">
        <f>COUNTIFS(AF3:AF6,"&gt;0,1")</f>
        <v>0</v>
      </c>
      <c r="AG8" s="89"/>
      <c r="AH8" s="89"/>
    </row>
    <row r="9" spans="1:34" s="114" customFormat="1" ht="15" thickBot="1" x14ac:dyDescent="0.35">
      <c r="A9" s="111" t="str">
        <f t="shared" si="1"/>
        <v>05007290 - La Charente à CHANIERS (R5200010)</v>
      </c>
      <c r="B9" s="112"/>
      <c r="C9" s="112" t="s">
        <v>258</v>
      </c>
      <c r="D9" s="112"/>
      <c r="E9" s="113">
        <f>MAX(F9:AH9)</f>
        <v>0.28000000000000003</v>
      </c>
      <c r="F9" s="112">
        <f>MAX(F3:F6)</f>
        <v>0</v>
      </c>
      <c r="G9" s="112">
        <f t="shared" ref="G9:AE9" si="3">MAX(G3:G6)</f>
        <v>0.02</v>
      </c>
      <c r="H9" s="112">
        <f t="shared" si="3"/>
        <v>0.11</v>
      </c>
      <c r="I9" s="112">
        <f t="shared" si="3"/>
        <v>0.03</v>
      </c>
      <c r="J9" s="112"/>
      <c r="K9" s="112">
        <f t="shared" si="3"/>
        <v>0</v>
      </c>
      <c r="L9" s="112">
        <f t="shared" si="3"/>
        <v>0.03</v>
      </c>
      <c r="M9" s="112"/>
      <c r="N9" s="112">
        <f t="shared" si="3"/>
        <v>0.03</v>
      </c>
      <c r="O9" s="112">
        <f t="shared" si="3"/>
        <v>7.0000000000000007E-2</v>
      </c>
      <c r="P9" s="112">
        <f t="shared" si="3"/>
        <v>0.03</v>
      </c>
      <c r="Q9" s="112">
        <f t="shared" si="3"/>
        <v>0</v>
      </c>
      <c r="R9" s="112"/>
      <c r="S9" s="112">
        <f t="shared" si="3"/>
        <v>1.4E-2</v>
      </c>
      <c r="T9" s="112">
        <f t="shared" si="3"/>
        <v>0.03</v>
      </c>
      <c r="U9" s="112">
        <f t="shared" si="3"/>
        <v>0.03</v>
      </c>
      <c r="V9" s="112">
        <f t="shared" si="3"/>
        <v>0</v>
      </c>
      <c r="W9" s="112">
        <f t="shared" si="3"/>
        <v>0.06</v>
      </c>
      <c r="X9" s="112">
        <f t="shared" si="3"/>
        <v>7.0000000000000007E-2</v>
      </c>
      <c r="Y9" s="112">
        <f t="shared" si="3"/>
        <v>0.28000000000000003</v>
      </c>
      <c r="Z9" s="112">
        <f t="shared" si="3"/>
        <v>0.09</v>
      </c>
      <c r="AA9" s="112"/>
      <c r="AB9" s="112">
        <f t="shared" si="3"/>
        <v>0</v>
      </c>
      <c r="AC9" s="112">
        <f t="shared" si="3"/>
        <v>0</v>
      </c>
      <c r="AD9" s="112"/>
      <c r="AE9" s="112">
        <f t="shared" si="3"/>
        <v>0</v>
      </c>
      <c r="AF9" s="112">
        <f>MAX(AF3:AF6)</f>
        <v>0</v>
      </c>
      <c r="AG9" s="112"/>
      <c r="AH9" s="112"/>
    </row>
    <row r="10" spans="1:34" x14ac:dyDescent="0.3">
      <c r="A10" s="81" t="s">
        <v>242</v>
      </c>
      <c r="B10" s="81">
        <v>1</v>
      </c>
      <c r="C10" s="82">
        <v>43963</v>
      </c>
      <c r="D10" s="83">
        <v>0.3576388888888889</v>
      </c>
      <c r="E10" s="88"/>
      <c r="F10" s="81"/>
      <c r="G10" s="81"/>
      <c r="H10" s="81">
        <v>0.06</v>
      </c>
      <c r="I10" s="81"/>
      <c r="J10" s="81"/>
      <c r="K10" s="81"/>
      <c r="L10" s="81"/>
      <c r="M10" s="81"/>
      <c r="N10" s="81"/>
      <c r="O10" s="81">
        <v>0.08</v>
      </c>
      <c r="P10" s="81"/>
      <c r="Q10" s="81"/>
      <c r="R10" s="81"/>
      <c r="S10" s="81"/>
      <c r="T10" s="81"/>
      <c r="U10" s="81"/>
      <c r="V10" s="81"/>
      <c r="W10" s="81"/>
      <c r="X10" s="81">
        <v>0.04</v>
      </c>
      <c r="Y10" s="81">
        <v>0.06</v>
      </c>
      <c r="Z10" s="81">
        <v>0.03</v>
      </c>
      <c r="AA10" s="81"/>
      <c r="AB10" s="81">
        <v>0.02</v>
      </c>
      <c r="AC10" s="81">
        <v>0.03</v>
      </c>
      <c r="AD10" s="81"/>
      <c r="AE10" s="81"/>
      <c r="AF10" s="81"/>
      <c r="AG10" s="81"/>
      <c r="AH10" s="81"/>
    </row>
    <row r="11" spans="1:34" x14ac:dyDescent="0.3">
      <c r="A11" s="81" t="s">
        <v>242</v>
      </c>
      <c r="B11" s="81">
        <v>1</v>
      </c>
      <c r="C11" s="82">
        <v>43991</v>
      </c>
      <c r="D11" s="83">
        <v>0.35694444444444445</v>
      </c>
      <c r="E11" s="88"/>
      <c r="F11" s="81"/>
      <c r="G11" s="81"/>
      <c r="H11" s="81"/>
      <c r="I11" s="81"/>
      <c r="J11" s="81"/>
      <c r="K11" s="81"/>
      <c r="L11" s="81">
        <v>0.14000000000000001</v>
      </c>
      <c r="M11" s="81"/>
      <c r="N11" s="81"/>
      <c r="O11" s="81"/>
      <c r="P11" s="81"/>
      <c r="Q11" s="81"/>
      <c r="R11" s="81"/>
      <c r="S11" s="81"/>
      <c r="T11" s="81"/>
      <c r="U11" s="81"/>
      <c r="V11" s="81"/>
      <c r="W11" s="81"/>
      <c r="X11" s="81"/>
      <c r="Y11" s="81"/>
      <c r="Z11" s="81"/>
      <c r="AA11" s="81"/>
      <c r="AB11" s="81"/>
      <c r="AC11" s="81"/>
      <c r="AD11" s="81"/>
      <c r="AE11" s="81"/>
      <c r="AF11" s="81"/>
      <c r="AG11" s="81"/>
      <c r="AH11" s="81"/>
    </row>
    <row r="12" spans="1:34" x14ac:dyDescent="0.3">
      <c r="A12" s="81" t="s">
        <v>242</v>
      </c>
      <c r="B12" s="81">
        <v>1</v>
      </c>
      <c r="C12" s="82">
        <v>44138</v>
      </c>
      <c r="D12" s="83">
        <v>0.32847222222222222</v>
      </c>
      <c r="E12" s="88"/>
      <c r="F12" s="81"/>
      <c r="G12" s="81"/>
      <c r="H12" s="81"/>
      <c r="I12" s="81">
        <v>0.02</v>
      </c>
      <c r="J12" s="81"/>
      <c r="K12" s="81"/>
      <c r="L12" s="81"/>
      <c r="M12" s="81"/>
      <c r="N12" s="81"/>
      <c r="O12" s="81"/>
      <c r="P12" s="81"/>
      <c r="Q12" s="81"/>
      <c r="R12" s="81"/>
      <c r="S12" s="81"/>
      <c r="T12" s="81"/>
      <c r="U12" s="81"/>
      <c r="V12" s="81"/>
      <c r="W12" s="81"/>
      <c r="X12" s="81"/>
      <c r="Y12" s="81">
        <v>0.04</v>
      </c>
      <c r="Z12" s="81"/>
      <c r="AA12" s="81"/>
      <c r="AB12" s="81"/>
      <c r="AC12" s="81"/>
      <c r="AD12" s="81"/>
      <c r="AE12" s="81"/>
      <c r="AF12" s="81"/>
      <c r="AG12" s="81"/>
      <c r="AH12" s="81"/>
    </row>
    <row r="13" spans="1:34" x14ac:dyDescent="0.3">
      <c r="A13" s="81" t="s">
        <v>242</v>
      </c>
      <c r="B13" s="81">
        <v>1</v>
      </c>
      <c r="C13" s="82">
        <v>44152</v>
      </c>
      <c r="D13" s="83">
        <v>0.35138888888888892</v>
      </c>
      <c r="E13" s="88"/>
      <c r="F13" s="81"/>
      <c r="G13" s="81"/>
      <c r="H13" s="81">
        <v>0.09</v>
      </c>
      <c r="I13" s="81"/>
      <c r="J13" s="81"/>
      <c r="K13" s="81"/>
      <c r="L13" s="81"/>
      <c r="M13" s="81"/>
      <c r="N13" s="81"/>
      <c r="O13" s="81">
        <v>0.69</v>
      </c>
      <c r="P13" s="81"/>
      <c r="Q13" s="81"/>
      <c r="R13" s="81"/>
      <c r="S13" s="81"/>
      <c r="T13" s="81"/>
      <c r="U13" s="81"/>
      <c r="V13" s="81"/>
      <c r="W13" s="81"/>
      <c r="X13" s="81"/>
      <c r="Y13" s="81">
        <v>0.03</v>
      </c>
      <c r="Z13" s="81"/>
      <c r="AA13" s="81"/>
      <c r="AB13" s="81"/>
      <c r="AC13" s="81"/>
      <c r="AD13" s="81"/>
      <c r="AE13" s="81"/>
      <c r="AF13" s="81"/>
      <c r="AG13" s="81"/>
      <c r="AH13" s="81"/>
    </row>
    <row r="14" spans="1:34" s="93" customFormat="1" x14ac:dyDescent="0.3">
      <c r="A14" s="94" t="str">
        <f>A13</f>
        <v>05007938 - Le Trèfle à Barbezieux-St-Hilaire</v>
      </c>
      <c r="B14" s="89"/>
      <c r="C14" s="90" t="s">
        <v>256</v>
      </c>
      <c r="D14" s="91"/>
      <c r="E14" s="92">
        <f>COUNTIF(F14:AH14,"&gt;0")</f>
        <v>9</v>
      </c>
      <c r="F14" s="89">
        <f>COUNT(F10:F13)</f>
        <v>0</v>
      </c>
      <c r="G14" s="89">
        <f t="shared" ref="G14" si="4">COUNT(G10:G13)</f>
        <v>0</v>
      </c>
      <c r="H14" s="89">
        <f t="shared" ref="H14" si="5">COUNT(H10:H13)</f>
        <v>2</v>
      </c>
      <c r="I14" s="89">
        <f t="shared" ref="I14" si="6">COUNT(I10:I13)</f>
        <v>1</v>
      </c>
      <c r="J14" s="89"/>
      <c r="K14" s="89">
        <f t="shared" ref="K14" si="7">COUNT(K10:K13)</f>
        <v>0</v>
      </c>
      <c r="L14" s="89">
        <f t="shared" ref="L14" si="8">COUNT(L10:L13)</f>
        <v>1</v>
      </c>
      <c r="M14" s="89"/>
      <c r="N14" s="89">
        <f t="shared" ref="N14" si="9">COUNT(N10:N13)</f>
        <v>0</v>
      </c>
      <c r="O14" s="89">
        <f t="shared" ref="O14" si="10">COUNT(O10:O13)</f>
        <v>2</v>
      </c>
      <c r="P14" s="89">
        <f t="shared" ref="P14" si="11">COUNT(P10:P13)</f>
        <v>0</v>
      </c>
      <c r="Q14" s="89">
        <f t="shared" ref="Q14" si="12">COUNT(Q10:Q13)</f>
        <v>0</v>
      </c>
      <c r="R14" s="89"/>
      <c r="S14" s="89">
        <f t="shared" ref="S14" si="13">COUNT(S10:S13)</f>
        <v>0</v>
      </c>
      <c r="T14" s="89">
        <f t="shared" ref="T14" si="14">COUNT(T10:T13)</f>
        <v>0</v>
      </c>
      <c r="U14" s="89">
        <f t="shared" ref="U14" si="15">COUNT(U10:U13)</f>
        <v>0</v>
      </c>
      <c r="V14" s="89">
        <f t="shared" ref="V14" si="16">COUNT(V10:V13)</f>
        <v>0</v>
      </c>
      <c r="W14" s="89">
        <f t="shared" ref="W14" si="17">COUNT(W10:W13)</f>
        <v>0</v>
      </c>
      <c r="X14" s="89">
        <f t="shared" ref="X14" si="18">COUNT(X10:X13)</f>
        <v>1</v>
      </c>
      <c r="Y14" s="89">
        <f t="shared" ref="Y14" si="19">COUNT(Y10:Y13)</f>
        <v>3</v>
      </c>
      <c r="Z14" s="89">
        <f t="shared" ref="Z14" si="20">COUNT(Z10:Z13)</f>
        <v>1</v>
      </c>
      <c r="AA14" s="89"/>
      <c r="AB14" s="89">
        <f t="shared" ref="AB14" si="21">COUNT(AB10:AB13)</f>
        <v>1</v>
      </c>
      <c r="AC14" s="89">
        <f t="shared" ref="AC14" si="22">COUNT(AC10:AC13)</f>
        <v>1</v>
      </c>
      <c r="AD14" s="89"/>
      <c r="AE14" s="89">
        <f t="shared" ref="AE14" si="23">COUNT(AE10:AE13)</f>
        <v>0</v>
      </c>
      <c r="AF14" s="89">
        <f t="shared" ref="AF14" si="24">COUNT(AF10:AF13)</f>
        <v>0</v>
      </c>
      <c r="AG14" s="89"/>
      <c r="AH14" s="89"/>
    </row>
    <row r="15" spans="1:34" s="93" customFormat="1" x14ac:dyDescent="0.3">
      <c r="A15" s="94" t="str">
        <f t="shared" ref="A15:A16" si="25">A14</f>
        <v>05007938 - Le Trèfle à Barbezieux-St-Hilaire</v>
      </c>
      <c r="B15" s="89"/>
      <c r="C15" s="90" t="s">
        <v>257</v>
      </c>
      <c r="D15" s="91"/>
      <c r="E15" s="92">
        <f>COUNTIF(F15:AH15,"&gt;0")</f>
        <v>2</v>
      </c>
      <c r="F15" s="89">
        <f>COUNTIFS(F10:F13,"&gt;0,1")</f>
        <v>0</v>
      </c>
      <c r="G15" s="89">
        <f t="shared" ref="G15:AE15" si="26">COUNTIFS(G10:G13,"&gt;0,1")</f>
        <v>0</v>
      </c>
      <c r="H15" s="89">
        <f t="shared" si="26"/>
        <v>0</v>
      </c>
      <c r="I15" s="89">
        <f t="shared" si="26"/>
        <v>0</v>
      </c>
      <c r="J15" s="89"/>
      <c r="K15" s="89">
        <f t="shared" si="26"/>
        <v>0</v>
      </c>
      <c r="L15" s="89">
        <f t="shared" si="26"/>
        <v>1</v>
      </c>
      <c r="M15" s="89"/>
      <c r="N15" s="89">
        <f t="shared" si="26"/>
        <v>0</v>
      </c>
      <c r="O15" s="89">
        <f t="shared" si="26"/>
        <v>1</v>
      </c>
      <c r="P15" s="89">
        <f t="shared" si="26"/>
        <v>0</v>
      </c>
      <c r="Q15" s="89">
        <f t="shared" si="26"/>
        <v>0</v>
      </c>
      <c r="R15" s="89"/>
      <c r="S15" s="89">
        <f t="shared" si="26"/>
        <v>0</v>
      </c>
      <c r="T15" s="89">
        <f t="shared" si="26"/>
        <v>0</v>
      </c>
      <c r="U15" s="89">
        <f t="shared" si="26"/>
        <v>0</v>
      </c>
      <c r="V15" s="89">
        <f t="shared" si="26"/>
        <v>0</v>
      </c>
      <c r="W15" s="89">
        <f t="shared" si="26"/>
        <v>0</v>
      </c>
      <c r="X15" s="89">
        <f t="shared" si="26"/>
        <v>0</v>
      </c>
      <c r="Y15" s="89">
        <f t="shared" si="26"/>
        <v>0</v>
      </c>
      <c r="Z15" s="89">
        <f t="shared" si="26"/>
        <v>0</v>
      </c>
      <c r="AA15" s="89"/>
      <c r="AB15" s="89">
        <f t="shared" si="26"/>
        <v>0</v>
      </c>
      <c r="AC15" s="89">
        <f t="shared" si="26"/>
        <v>0</v>
      </c>
      <c r="AD15" s="89"/>
      <c r="AE15" s="89">
        <f t="shared" si="26"/>
        <v>0</v>
      </c>
      <c r="AF15" s="89">
        <f>COUNTIFS(AF10:AF13,"&gt;0,1")</f>
        <v>0</v>
      </c>
      <c r="AG15" s="89"/>
      <c r="AH15" s="89"/>
    </row>
    <row r="16" spans="1:34" s="114" customFormat="1" ht="15" thickBot="1" x14ac:dyDescent="0.35">
      <c r="A16" s="111" t="str">
        <f t="shared" si="25"/>
        <v>05007938 - Le Trèfle à Barbezieux-St-Hilaire</v>
      </c>
      <c r="B16" s="112"/>
      <c r="C16" s="112" t="s">
        <v>258</v>
      </c>
      <c r="D16" s="112"/>
      <c r="E16" s="113">
        <f>MAX(F16:AH16)</f>
        <v>0.69</v>
      </c>
      <c r="F16" s="112">
        <f>MAX(F10:F13)</f>
        <v>0</v>
      </c>
      <c r="G16" s="112">
        <f t="shared" ref="G16:AE16" si="27">MAX(G10:G13)</f>
        <v>0</v>
      </c>
      <c r="H16" s="112">
        <f t="shared" si="27"/>
        <v>0.09</v>
      </c>
      <c r="I16" s="112">
        <f t="shared" si="27"/>
        <v>0.02</v>
      </c>
      <c r="J16" s="112"/>
      <c r="K16" s="112">
        <f t="shared" si="27"/>
        <v>0</v>
      </c>
      <c r="L16" s="112">
        <f t="shared" si="27"/>
        <v>0.14000000000000001</v>
      </c>
      <c r="M16" s="112"/>
      <c r="N16" s="112">
        <f t="shared" si="27"/>
        <v>0</v>
      </c>
      <c r="O16" s="112">
        <f t="shared" si="27"/>
        <v>0.69</v>
      </c>
      <c r="P16" s="112">
        <f t="shared" si="27"/>
        <v>0</v>
      </c>
      <c r="Q16" s="112">
        <f t="shared" si="27"/>
        <v>0</v>
      </c>
      <c r="R16" s="112"/>
      <c r="S16" s="112">
        <f t="shared" si="27"/>
        <v>0</v>
      </c>
      <c r="T16" s="112">
        <f t="shared" si="27"/>
        <v>0</v>
      </c>
      <c r="U16" s="112">
        <f t="shared" si="27"/>
        <v>0</v>
      </c>
      <c r="V16" s="112">
        <f t="shared" si="27"/>
        <v>0</v>
      </c>
      <c r="W16" s="112">
        <f t="shared" si="27"/>
        <v>0</v>
      </c>
      <c r="X16" s="112">
        <f t="shared" si="27"/>
        <v>0.04</v>
      </c>
      <c r="Y16" s="112">
        <f t="shared" si="27"/>
        <v>0.06</v>
      </c>
      <c r="Z16" s="112">
        <f t="shared" si="27"/>
        <v>0.03</v>
      </c>
      <c r="AA16" s="112"/>
      <c r="AB16" s="112">
        <f t="shared" si="27"/>
        <v>0.02</v>
      </c>
      <c r="AC16" s="112">
        <f t="shared" si="27"/>
        <v>0.03</v>
      </c>
      <c r="AD16" s="112"/>
      <c r="AE16" s="112">
        <f t="shared" si="27"/>
        <v>0</v>
      </c>
      <c r="AF16" s="112">
        <f>MAX(AF10:AF13)</f>
        <v>0</v>
      </c>
      <c r="AG16" s="112"/>
      <c r="AH16" s="112"/>
    </row>
    <row r="17" spans="1:34" x14ac:dyDescent="0.3">
      <c r="A17" s="81" t="s">
        <v>243</v>
      </c>
      <c r="B17" s="81">
        <v>1</v>
      </c>
      <c r="C17" s="82">
        <v>43962</v>
      </c>
      <c r="D17" s="83">
        <v>0.58888888888888891</v>
      </c>
      <c r="E17" s="88"/>
      <c r="F17" s="81"/>
      <c r="G17" s="81"/>
      <c r="H17" s="81">
        <v>0.13</v>
      </c>
      <c r="I17" s="81"/>
      <c r="J17" s="81"/>
      <c r="K17" s="81"/>
      <c r="L17" s="81"/>
      <c r="M17" s="81"/>
      <c r="N17" s="81"/>
      <c r="O17" s="81">
        <v>0.16</v>
      </c>
      <c r="P17" s="81">
        <v>7.0000000000000007E-2</v>
      </c>
      <c r="Q17" s="81"/>
      <c r="R17" s="81"/>
      <c r="S17" s="81"/>
      <c r="T17" s="81"/>
      <c r="U17" s="81"/>
      <c r="V17" s="81"/>
      <c r="W17" s="81"/>
      <c r="X17" s="81">
        <v>0.02</v>
      </c>
      <c r="Y17" s="81"/>
      <c r="Z17" s="81"/>
      <c r="AA17" s="81"/>
      <c r="AB17" s="81"/>
      <c r="AC17" s="81"/>
      <c r="AD17" s="81"/>
      <c r="AE17" s="81"/>
      <c r="AF17" s="81">
        <v>0.19</v>
      </c>
      <c r="AG17" s="81"/>
      <c r="AH17" s="81"/>
    </row>
    <row r="18" spans="1:34" x14ac:dyDescent="0.3">
      <c r="A18" s="81" t="s">
        <v>243</v>
      </c>
      <c r="B18" s="81">
        <v>1</v>
      </c>
      <c r="C18" s="82">
        <v>43990</v>
      </c>
      <c r="D18" s="83">
        <v>0.57986111111111105</v>
      </c>
      <c r="E18" s="88"/>
      <c r="F18" s="81"/>
      <c r="G18" s="81"/>
      <c r="H18" s="81">
        <v>0.2</v>
      </c>
      <c r="I18" s="81"/>
      <c r="J18" s="81"/>
      <c r="K18" s="81"/>
      <c r="L18" s="81"/>
      <c r="M18" s="81"/>
      <c r="N18" s="81"/>
      <c r="O18" s="81"/>
      <c r="P18" s="81"/>
      <c r="Q18" s="81"/>
      <c r="R18" s="81"/>
      <c r="S18" s="81"/>
      <c r="T18" s="81"/>
      <c r="U18" s="81"/>
      <c r="V18" s="81"/>
      <c r="W18" s="81"/>
      <c r="X18" s="81"/>
      <c r="Y18" s="81">
        <v>0.05</v>
      </c>
      <c r="Z18" s="81"/>
      <c r="AA18" s="81"/>
      <c r="AB18" s="81"/>
      <c r="AC18" s="81"/>
      <c r="AD18" s="81"/>
      <c r="AE18" s="81"/>
      <c r="AF18" s="81"/>
      <c r="AG18" s="81"/>
      <c r="AH18" s="81"/>
    </row>
    <row r="19" spans="1:34" x14ac:dyDescent="0.3">
      <c r="A19" s="81" t="s">
        <v>243</v>
      </c>
      <c r="B19" s="81">
        <v>1</v>
      </c>
      <c r="C19" s="82">
        <v>44032</v>
      </c>
      <c r="D19" s="83">
        <v>0.48958333333333331</v>
      </c>
      <c r="E19" s="88"/>
      <c r="F19" s="81"/>
      <c r="G19" s="81"/>
      <c r="H19" s="81">
        <v>0.59</v>
      </c>
      <c r="I19" s="81"/>
      <c r="J19" s="81"/>
      <c r="K19" s="81"/>
      <c r="L19" s="81"/>
      <c r="M19" s="81"/>
      <c r="N19" s="81"/>
      <c r="O19" s="81">
        <v>7.0000000000000007E-2</v>
      </c>
      <c r="P19" s="81"/>
      <c r="Q19" s="81"/>
      <c r="R19" s="81"/>
      <c r="S19" s="81"/>
      <c r="T19" s="81"/>
      <c r="U19" s="81"/>
      <c r="V19" s="81"/>
      <c r="W19" s="81"/>
      <c r="X19" s="81"/>
      <c r="Y19" s="81"/>
      <c r="Z19" s="81"/>
      <c r="AA19" s="81"/>
      <c r="AB19" s="81"/>
      <c r="AC19" s="81"/>
      <c r="AD19" s="81"/>
      <c r="AE19" s="81"/>
      <c r="AF19" s="81"/>
      <c r="AG19" s="81"/>
      <c r="AH19" s="81"/>
    </row>
    <row r="20" spans="1:34" x14ac:dyDescent="0.3">
      <c r="A20" s="81" t="s">
        <v>243</v>
      </c>
      <c r="B20" s="81">
        <v>1</v>
      </c>
      <c r="C20" s="82">
        <v>44088</v>
      </c>
      <c r="D20" s="83">
        <v>0.48749999999999999</v>
      </c>
      <c r="E20" s="88"/>
      <c r="F20" s="81"/>
      <c r="G20" s="81"/>
      <c r="H20" s="81">
        <v>1.2</v>
      </c>
      <c r="I20" s="81"/>
      <c r="J20" s="81"/>
      <c r="K20" s="81"/>
      <c r="L20" s="81"/>
      <c r="M20" s="81"/>
      <c r="N20" s="81"/>
      <c r="O20" s="81">
        <v>0.53</v>
      </c>
      <c r="P20" s="81"/>
      <c r="Q20" s="81"/>
      <c r="R20" s="81"/>
      <c r="S20" s="81"/>
      <c r="T20" s="81"/>
      <c r="U20" s="81"/>
      <c r="V20" s="81"/>
      <c r="W20" s="81"/>
      <c r="X20" s="81"/>
      <c r="Y20" s="81"/>
      <c r="Z20" s="81"/>
      <c r="AA20" s="81"/>
      <c r="AB20" s="81"/>
      <c r="AC20" s="81"/>
      <c r="AD20" s="81"/>
      <c r="AE20" s="81"/>
      <c r="AF20" s="81"/>
      <c r="AG20" s="81"/>
      <c r="AH20" s="81"/>
    </row>
    <row r="21" spans="1:34" x14ac:dyDescent="0.3">
      <c r="A21" s="81" t="s">
        <v>243</v>
      </c>
      <c r="B21" s="81">
        <v>1</v>
      </c>
      <c r="C21" s="82">
        <v>44137</v>
      </c>
      <c r="D21" s="83">
        <v>0.51527777777777783</v>
      </c>
      <c r="E21" s="88"/>
      <c r="F21" s="81"/>
      <c r="G21" s="81"/>
      <c r="H21" s="81"/>
      <c r="I21" s="81"/>
      <c r="J21" s="81"/>
      <c r="K21" s="81"/>
      <c r="L21" s="81"/>
      <c r="M21" s="81"/>
      <c r="N21" s="81"/>
      <c r="O21" s="81"/>
      <c r="P21" s="81"/>
      <c r="Q21" s="81"/>
      <c r="R21" s="81"/>
      <c r="S21" s="81"/>
      <c r="T21" s="81"/>
      <c r="U21" s="81"/>
      <c r="V21" s="81"/>
      <c r="W21" s="81"/>
      <c r="X21" s="81"/>
      <c r="Y21" s="81">
        <v>2.5</v>
      </c>
      <c r="Z21" s="81">
        <v>0.16</v>
      </c>
      <c r="AA21" s="81"/>
      <c r="AB21" s="81"/>
      <c r="AC21" s="81"/>
      <c r="AD21" s="81"/>
      <c r="AE21" s="81"/>
      <c r="AF21" s="81"/>
      <c r="AG21" s="81"/>
      <c r="AH21" s="81"/>
    </row>
    <row r="22" spans="1:34" x14ac:dyDescent="0.3">
      <c r="A22" s="81" t="s">
        <v>243</v>
      </c>
      <c r="B22" s="81">
        <v>1</v>
      </c>
      <c r="C22" s="82">
        <v>44151</v>
      </c>
      <c r="D22" s="83">
        <v>0.52152777777777781</v>
      </c>
      <c r="E22" s="88"/>
      <c r="F22" s="81"/>
      <c r="G22" s="81"/>
      <c r="H22" s="81">
        <v>0.43</v>
      </c>
      <c r="I22" s="81"/>
      <c r="J22" s="81"/>
      <c r="K22" s="81"/>
      <c r="L22" s="81"/>
      <c r="M22" s="81"/>
      <c r="N22" s="81"/>
      <c r="O22" s="81">
        <v>0.15</v>
      </c>
      <c r="P22" s="81"/>
      <c r="Q22" s="81"/>
      <c r="R22" s="81"/>
      <c r="S22" s="81"/>
      <c r="T22" s="81"/>
      <c r="U22" s="81"/>
      <c r="V22" s="81">
        <v>0.11</v>
      </c>
      <c r="W22" s="81"/>
      <c r="X22" s="81"/>
      <c r="Y22" s="81">
        <v>1.4</v>
      </c>
      <c r="Z22" s="81"/>
      <c r="AA22" s="81"/>
      <c r="AB22" s="81"/>
      <c r="AC22" s="81"/>
      <c r="AD22" s="81"/>
      <c r="AE22" s="81">
        <v>0.04</v>
      </c>
      <c r="AF22" s="81"/>
      <c r="AG22" s="81"/>
      <c r="AH22" s="81"/>
    </row>
    <row r="23" spans="1:34" s="93" customFormat="1" x14ac:dyDescent="0.3">
      <c r="A23" s="94" t="str">
        <f>A22</f>
        <v>05013151 - Le Tourtrat à REPARSAC</v>
      </c>
      <c r="B23" s="89"/>
      <c r="C23" s="90" t="s">
        <v>256</v>
      </c>
      <c r="D23" s="91"/>
      <c r="E23" s="92">
        <f>COUNTIF(F23:AH23,"&gt;0")</f>
        <v>9</v>
      </c>
      <c r="F23" s="89">
        <f>COUNT(F17:F22)</f>
        <v>0</v>
      </c>
      <c r="G23" s="89">
        <f t="shared" ref="G23:AE23" si="28">COUNT(G17:G22)</f>
        <v>0</v>
      </c>
      <c r="H23" s="89">
        <f t="shared" si="28"/>
        <v>5</v>
      </c>
      <c r="I23" s="89">
        <f t="shared" si="28"/>
        <v>0</v>
      </c>
      <c r="J23" s="89"/>
      <c r="K23" s="89">
        <f t="shared" si="28"/>
        <v>0</v>
      </c>
      <c r="L23" s="89">
        <f t="shared" si="28"/>
        <v>0</v>
      </c>
      <c r="M23" s="89"/>
      <c r="N23" s="89">
        <f t="shared" si="28"/>
        <v>0</v>
      </c>
      <c r="O23" s="89">
        <f t="shared" si="28"/>
        <v>4</v>
      </c>
      <c r="P23" s="89">
        <f t="shared" si="28"/>
        <v>1</v>
      </c>
      <c r="Q23" s="89">
        <f t="shared" si="28"/>
        <v>0</v>
      </c>
      <c r="R23" s="89"/>
      <c r="S23" s="89">
        <f t="shared" si="28"/>
        <v>0</v>
      </c>
      <c r="T23" s="89">
        <f t="shared" si="28"/>
        <v>0</v>
      </c>
      <c r="U23" s="89">
        <f t="shared" si="28"/>
        <v>0</v>
      </c>
      <c r="V23" s="89">
        <f t="shared" si="28"/>
        <v>1</v>
      </c>
      <c r="W23" s="89">
        <f t="shared" si="28"/>
        <v>0</v>
      </c>
      <c r="X23" s="89">
        <f t="shared" si="28"/>
        <v>1</v>
      </c>
      <c r="Y23" s="89">
        <f t="shared" si="28"/>
        <v>3</v>
      </c>
      <c r="Z23" s="89">
        <f t="shared" si="28"/>
        <v>1</v>
      </c>
      <c r="AA23" s="89"/>
      <c r="AB23" s="89">
        <f t="shared" si="28"/>
        <v>0</v>
      </c>
      <c r="AC23" s="89">
        <f t="shared" si="28"/>
        <v>0</v>
      </c>
      <c r="AD23" s="89"/>
      <c r="AE23" s="89">
        <f t="shared" si="28"/>
        <v>1</v>
      </c>
      <c r="AF23" s="89">
        <f>COUNT(AF17:AF22)</f>
        <v>1</v>
      </c>
      <c r="AG23" s="89"/>
      <c r="AH23" s="89"/>
    </row>
    <row r="24" spans="1:34" s="93" customFormat="1" x14ac:dyDescent="0.3">
      <c r="A24" s="94" t="str">
        <f t="shared" ref="A24:A25" si="29">A23</f>
        <v>05013151 - Le Tourtrat à REPARSAC</v>
      </c>
      <c r="B24" s="89"/>
      <c r="C24" s="90" t="s">
        <v>257</v>
      </c>
      <c r="D24" s="91"/>
      <c r="E24" s="92">
        <f>COUNTIF(F24:AH24,"&gt;0")</f>
        <v>6</v>
      </c>
      <c r="F24" s="89">
        <f>COUNTIFS(F17:F22,"&gt;0,1")</f>
        <v>0</v>
      </c>
      <c r="G24" s="89">
        <f t="shared" ref="G24:AE24" si="30">COUNTIFS(G17:G22,"&gt;0,1")</f>
        <v>0</v>
      </c>
      <c r="H24" s="89">
        <f t="shared" si="30"/>
        <v>5</v>
      </c>
      <c r="I24" s="89">
        <f t="shared" si="30"/>
        <v>0</v>
      </c>
      <c r="J24" s="89"/>
      <c r="K24" s="89">
        <f t="shared" si="30"/>
        <v>0</v>
      </c>
      <c r="L24" s="89">
        <f t="shared" si="30"/>
        <v>0</v>
      </c>
      <c r="M24" s="89"/>
      <c r="N24" s="89">
        <f t="shared" si="30"/>
        <v>0</v>
      </c>
      <c r="O24" s="89">
        <f t="shared" si="30"/>
        <v>3</v>
      </c>
      <c r="P24" s="89">
        <f t="shared" si="30"/>
        <v>0</v>
      </c>
      <c r="Q24" s="89">
        <f t="shared" si="30"/>
        <v>0</v>
      </c>
      <c r="R24" s="89"/>
      <c r="S24" s="89">
        <f t="shared" si="30"/>
        <v>0</v>
      </c>
      <c r="T24" s="89">
        <f t="shared" si="30"/>
        <v>0</v>
      </c>
      <c r="U24" s="89">
        <f t="shared" si="30"/>
        <v>0</v>
      </c>
      <c r="V24" s="89">
        <f t="shared" si="30"/>
        <v>1</v>
      </c>
      <c r="W24" s="89">
        <f t="shared" si="30"/>
        <v>0</v>
      </c>
      <c r="X24" s="89">
        <f t="shared" si="30"/>
        <v>0</v>
      </c>
      <c r="Y24" s="89">
        <f t="shared" si="30"/>
        <v>2</v>
      </c>
      <c r="Z24" s="89">
        <f t="shared" si="30"/>
        <v>1</v>
      </c>
      <c r="AA24" s="89"/>
      <c r="AB24" s="89">
        <f t="shared" si="30"/>
        <v>0</v>
      </c>
      <c r="AC24" s="89">
        <f t="shared" si="30"/>
        <v>0</v>
      </c>
      <c r="AD24" s="89"/>
      <c r="AE24" s="89">
        <f t="shared" si="30"/>
        <v>0</v>
      </c>
      <c r="AF24" s="89">
        <f>COUNTIFS(AF17:AF22,"&gt;0,1")</f>
        <v>1</v>
      </c>
      <c r="AG24" s="89"/>
      <c r="AH24" s="89"/>
    </row>
    <row r="25" spans="1:34" s="114" customFormat="1" ht="15" thickBot="1" x14ac:dyDescent="0.35">
      <c r="A25" s="111" t="str">
        <f t="shared" si="29"/>
        <v>05013151 - Le Tourtrat à REPARSAC</v>
      </c>
      <c r="B25" s="112"/>
      <c r="C25" s="112" t="s">
        <v>258</v>
      </c>
      <c r="D25" s="112"/>
      <c r="E25" s="113">
        <f>MAX(F25:AH25)</f>
        <v>2.5</v>
      </c>
      <c r="F25" s="112">
        <f>MAX(F17:F22)</f>
        <v>0</v>
      </c>
      <c r="G25" s="112">
        <f t="shared" ref="G25:AE25" si="31">MAX(G17:G22)</f>
        <v>0</v>
      </c>
      <c r="H25" s="112">
        <f t="shared" si="31"/>
        <v>1.2</v>
      </c>
      <c r="I25" s="112">
        <f t="shared" si="31"/>
        <v>0</v>
      </c>
      <c r="J25" s="112"/>
      <c r="K25" s="112">
        <f t="shared" si="31"/>
        <v>0</v>
      </c>
      <c r="L25" s="112">
        <f t="shared" si="31"/>
        <v>0</v>
      </c>
      <c r="M25" s="112"/>
      <c r="N25" s="112">
        <f t="shared" si="31"/>
        <v>0</v>
      </c>
      <c r="O25" s="112">
        <f t="shared" si="31"/>
        <v>0.53</v>
      </c>
      <c r="P25" s="112">
        <f t="shared" si="31"/>
        <v>7.0000000000000007E-2</v>
      </c>
      <c r="Q25" s="112">
        <f t="shared" si="31"/>
        <v>0</v>
      </c>
      <c r="R25" s="112"/>
      <c r="S25" s="112">
        <f t="shared" si="31"/>
        <v>0</v>
      </c>
      <c r="T25" s="112">
        <f t="shared" si="31"/>
        <v>0</v>
      </c>
      <c r="U25" s="112">
        <f t="shared" si="31"/>
        <v>0</v>
      </c>
      <c r="V25" s="112">
        <f t="shared" si="31"/>
        <v>0.11</v>
      </c>
      <c r="W25" s="112">
        <f t="shared" si="31"/>
        <v>0</v>
      </c>
      <c r="X25" s="112">
        <f t="shared" si="31"/>
        <v>0.02</v>
      </c>
      <c r="Y25" s="112">
        <f t="shared" si="31"/>
        <v>2.5</v>
      </c>
      <c r="Z25" s="112">
        <f t="shared" si="31"/>
        <v>0.16</v>
      </c>
      <c r="AA25" s="112"/>
      <c r="AB25" s="112">
        <f t="shared" si="31"/>
        <v>0</v>
      </c>
      <c r="AC25" s="112">
        <f t="shared" si="31"/>
        <v>0</v>
      </c>
      <c r="AD25" s="112"/>
      <c r="AE25" s="112">
        <f t="shared" si="31"/>
        <v>0.04</v>
      </c>
      <c r="AF25" s="112">
        <f>MAX(AF17:AF22)</f>
        <v>0.19</v>
      </c>
      <c r="AG25" s="112"/>
      <c r="AH25" s="112"/>
    </row>
    <row r="26" spans="1:34" x14ac:dyDescent="0.3">
      <c r="A26" s="81" t="s">
        <v>244</v>
      </c>
      <c r="B26" s="81">
        <v>1</v>
      </c>
      <c r="C26" s="82">
        <v>43962</v>
      </c>
      <c r="D26" s="83">
        <v>0.58472222222222225</v>
      </c>
      <c r="E26" s="88"/>
      <c r="F26" s="81"/>
      <c r="G26" s="81"/>
      <c r="H26" s="81">
        <v>0.05</v>
      </c>
      <c r="I26" s="81"/>
      <c r="J26" s="81"/>
      <c r="K26" s="81"/>
      <c r="L26" s="81"/>
      <c r="M26" s="81"/>
      <c r="N26" s="81"/>
      <c r="O26" s="81">
        <v>0.03</v>
      </c>
      <c r="P26" s="81"/>
      <c r="Q26" s="81"/>
      <c r="R26" s="81"/>
      <c r="S26" s="81"/>
      <c r="T26" s="81"/>
      <c r="U26" s="81"/>
      <c r="V26" s="81"/>
      <c r="W26" s="81"/>
      <c r="X26" s="81"/>
      <c r="Y26" s="81"/>
      <c r="Z26" s="81"/>
      <c r="AA26" s="81"/>
      <c r="AB26" s="81"/>
      <c r="AC26" s="81"/>
      <c r="AD26" s="81"/>
      <c r="AE26" s="81"/>
      <c r="AF26" s="81"/>
      <c r="AG26" s="81"/>
      <c r="AH26" s="81"/>
    </row>
    <row r="27" spans="1:34" x14ac:dyDescent="0.3">
      <c r="A27" s="81" t="s">
        <v>244</v>
      </c>
      <c r="B27" s="81">
        <v>1</v>
      </c>
      <c r="C27" s="82">
        <v>43990</v>
      </c>
      <c r="D27" s="83">
        <v>0.52847222222222223</v>
      </c>
      <c r="E27" s="88"/>
      <c r="F27" s="81"/>
      <c r="G27" s="81"/>
      <c r="H27" s="81">
        <v>0.18</v>
      </c>
      <c r="I27" s="81"/>
      <c r="J27" s="81"/>
      <c r="K27" s="81"/>
      <c r="L27" s="81"/>
      <c r="M27" s="81"/>
      <c r="N27" s="81"/>
      <c r="O27" s="81"/>
      <c r="P27" s="81"/>
      <c r="Q27" s="81"/>
      <c r="R27" s="81"/>
      <c r="S27" s="81"/>
      <c r="T27" s="81"/>
      <c r="U27" s="81"/>
      <c r="V27" s="81"/>
      <c r="W27" s="81"/>
      <c r="X27" s="81"/>
      <c r="Y27" s="81">
        <v>0.05</v>
      </c>
      <c r="Z27" s="81"/>
      <c r="AA27" s="81"/>
      <c r="AB27" s="81"/>
      <c r="AC27" s="81"/>
      <c r="AD27" s="81"/>
      <c r="AE27" s="81"/>
      <c r="AF27" s="81"/>
      <c r="AG27" s="81"/>
      <c r="AH27" s="81"/>
    </row>
    <row r="28" spans="1:34" x14ac:dyDescent="0.3">
      <c r="A28" s="81" t="s">
        <v>244</v>
      </c>
      <c r="B28" s="81">
        <v>1</v>
      </c>
      <c r="C28" s="82">
        <v>44032</v>
      </c>
      <c r="D28" s="83">
        <v>0.4826388888888889</v>
      </c>
      <c r="E28" s="88"/>
      <c r="F28" s="81"/>
      <c r="G28" s="81"/>
      <c r="H28" s="81">
        <v>0.48</v>
      </c>
      <c r="I28" s="81"/>
      <c r="J28" s="81"/>
      <c r="K28" s="81"/>
      <c r="L28" s="81"/>
      <c r="M28" s="81"/>
      <c r="N28" s="81"/>
      <c r="O28" s="81">
        <v>0.04</v>
      </c>
      <c r="P28" s="81"/>
      <c r="Q28" s="81"/>
      <c r="R28" s="81"/>
      <c r="S28" s="81"/>
      <c r="T28" s="81"/>
      <c r="U28" s="81"/>
      <c r="V28" s="81"/>
      <c r="W28" s="81"/>
      <c r="X28" s="81"/>
      <c r="Y28" s="81"/>
      <c r="Z28" s="81"/>
      <c r="AA28" s="81"/>
      <c r="AB28" s="81"/>
      <c r="AC28" s="81"/>
      <c r="AD28" s="81"/>
      <c r="AE28" s="81"/>
      <c r="AF28" s="81"/>
      <c r="AG28" s="81"/>
      <c r="AH28" s="81"/>
    </row>
    <row r="29" spans="1:34" x14ac:dyDescent="0.3">
      <c r="A29" s="81" t="s">
        <v>244</v>
      </c>
      <c r="B29" s="81">
        <v>1</v>
      </c>
      <c r="C29" s="82">
        <v>44088</v>
      </c>
      <c r="D29" s="83">
        <v>0.48194444444444445</v>
      </c>
      <c r="E29" s="88"/>
      <c r="F29" s="81"/>
      <c r="G29" s="81"/>
      <c r="H29" s="81">
        <v>1.8</v>
      </c>
      <c r="I29" s="81"/>
      <c r="J29" s="81"/>
      <c r="K29" s="81"/>
      <c r="L29" s="81"/>
      <c r="M29" s="81"/>
      <c r="N29" s="81"/>
      <c r="O29" s="81">
        <v>0.72</v>
      </c>
      <c r="P29" s="81"/>
      <c r="Q29" s="81"/>
      <c r="R29" s="81"/>
      <c r="S29" s="81"/>
      <c r="T29" s="81"/>
      <c r="U29" s="81"/>
      <c r="V29" s="81"/>
      <c r="W29" s="81"/>
      <c r="X29" s="81"/>
      <c r="Y29" s="81"/>
      <c r="Z29" s="81"/>
      <c r="AA29" s="81"/>
      <c r="AB29" s="81"/>
      <c r="AC29" s="81"/>
      <c r="AD29" s="81"/>
      <c r="AE29" s="81"/>
      <c r="AF29" s="81"/>
      <c r="AG29" s="81"/>
      <c r="AH29" s="81"/>
    </row>
    <row r="30" spans="1:34" x14ac:dyDescent="0.3">
      <c r="A30" s="81" t="s">
        <v>244</v>
      </c>
      <c r="B30" s="81">
        <v>1</v>
      </c>
      <c r="C30" s="82">
        <v>44137</v>
      </c>
      <c r="D30" s="83">
        <v>0.52430555555555558</v>
      </c>
      <c r="E30" s="88"/>
      <c r="F30" s="81"/>
      <c r="G30" s="81"/>
      <c r="H30" s="81"/>
      <c r="I30" s="81"/>
      <c r="J30" s="81"/>
      <c r="K30" s="81"/>
      <c r="L30" s="81"/>
      <c r="M30" s="81"/>
      <c r="N30" s="81"/>
      <c r="O30" s="81"/>
      <c r="P30" s="81"/>
      <c r="Q30" s="81"/>
      <c r="R30" s="81"/>
      <c r="S30" s="81"/>
      <c r="T30" s="81"/>
      <c r="U30" s="81"/>
      <c r="V30" s="81"/>
      <c r="W30" s="81"/>
      <c r="X30" s="81"/>
      <c r="Y30" s="81">
        <v>2.5</v>
      </c>
      <c r="Z30" s="81">
        <v>0.13</v>
      </c>
      <c r="AA30" s="81"/>
      <c r="AB30" s="81"/>
      <c r="AC30" s="81"/>
      <c r="AD30" s="81"/>
      <c r="AE30" s="81"/>
      <c r="AF30" s="81"/>
      <c r="AG30" s="81"/>
      <c r="AH30" s="81"/>
    </row>
    <row r="31" spans="1:34" x14ac:dyDescent="0.3">
      <c r="A31" s="81" t="s">
        <v>244</v>
      </c>
      <c r="B31" s="81">
        <v>1</v>
      </c>
      <c r="C31" s="82">
        <v>44151</v>
      </c>
      <c r="D31" s="83">
        <v>0.51111111111111118</v>
      </c>
      <c r="E31" s="88"/>
      <c r="F31" s="81"/>
      <c r="G31" s="81"/>
      <c r="H31" s="81">
        <v>0.37</v>
      </c>
      <c r="I31" s="81"/>
      <c r="J31" s="81"/>
      <c r="K31" s="81"/>
      <c r="L31" s="81"/>
      <c r="M31" s="81"/>
      <c r="N31" s="81"/>
      <c r="O31" s="81">
        <v>0.22</v>
      </c>
      <c r="P31" s="81"/>
      <c r="Q31" s="81"/>
      <c r="R31" s="81"/>
      <c r="S31" s="81"/>
      <c r="T31" s="81"/>
      <c r="U31" s="81"/>
      <c r="V31" s="81">
        <v>0.17</v>
      </c>
      <c r="W31" s="81"/>
      <c r="X31" s="81"/>
      <c r="Y31" s="81">
        <v>1.2</v>
      </c>
      <c r="Z31" s="81"/>
      <c r="AA31" s="81"/>
      <c r="AB31" s="81"/>
      <c r="AC31" s="81"/>
      <c r="AD31" s="81"/>
      <c r="AE31" s="81">
        <v>0.03</v>
      </c>
      <c r="AF31" s="81"/>
      <c r="AG31" s="81"/>
      <c r="AH31" s="81"/>
    </row>
    <row r="32" spans="1:34" s="93" customFormat="1" x14ac:dyDescent="0.3">
      <c r="A32" s="94" t="str">
        <f>A31</f>
        <v>05013152 - Le Tourtrat à REPARSAC</v>
      </c>
      <c r="B32" s="89"/>
      <c r="C32" s="90" t="s">
        <v>256</v>
      </c>
      <c r="D32" s="91"/>
      <c r="E32" s="92">
        <f>COUNTIF(F32:AH32,"&gt;0")</f>
        <v>6</v>
      </c>
      <c r="F32" s="89">
        <f>COUNT(F26:F31)</f>
        <v>0</v>
      </c>
      <c r="G32" s="89">
        <f t="shared" ref="G32" si="32">COUNT(G26:G31)</f>
        <v>0</v>
      </c>
      <c r="H32" s="89">
        <f t="shared" ref="H32" si="33">COUNT(H26:H31)</f>
        <v>5</v>
      </c>
      <c r="I32" s="89">
        <f t="shared" ref="I32" si="34">COUNT(I26:I31)</f>
        <v>0</v>
      </c>
      <c r="J32" s="89"/>
      <c r="K32" s="89">
        <f t="shared" ref="K32" si="35">COUNT(K26:K31)</f>
        <v>0</v>
      </c>
      <c r="L32" s="89">
        <f t="shared" ref="L32" si="36">COUNT(L26:L31)</f>
        <v>0</v>
      </c>
      <c r="M32" s="89"/>
      <c r="N32" s="89">
        <f t="shared" ref="N32" si="37">COUNT(N26:N31)</f>
        <v>0</v>
      </c>
      <c r="O32" s="89">
        <f t="shared" ref="O32" si="38">COUNT(O26:O31)</f>
        <v>4</v>
      </c>
      <c r="P32" s="89">
        <f t="shared" ref="P32" si="39">COUNT(P26:P31)</f>
        <v>0</v>
      </c>
      <c r="Q32" s="89">
        <f t="shared" ref="Q32" si="40">COUNT(Q26:Q31)</f>
        <v>0</v>
      </c>
      <c r="R32" s="89"/>
      <c r="S32" s="89">
        <f t="shared" ref="S32" si="41">COUNT(S26:S31)</f>
        <v>0</v>
      </c>
      <c r="T32" s="89">
        <f t="shared" ref="T32" si="42">COUNT(T26:T31)</f>
        <v>0</v>
      </c>
      <c r="U32" s="89">
        <f t="shared" ref="U32" si="43">COUNT(U26:U31)</f>
        <v>0</v>
      </c>
      <c r="V32" s="89">
        <f t="shared" ref="V32" si="44">COUNT(V26:V31)</f>
        <v>1</v>
      </c>
      <c r="W32" s="89">
        <f t="shared" ref="W32" si="45">COUNT(W26:W31)</f>
        <v>0</v>
      </c>
      <c r="X32" s="89">
        <f t="shared" ref="X32" si="46">COUNT(X26:X31)</f>
        <v>0</v>
      </c>
      <c r="Y32" s="89">
        <f t="shared" ref="Y32" si="47">COUNT(Y26:Y31)</f>
        <v>3</v>
      </c>
      <c r="Z32" s="89">
        <f t="shared" ref="Z32" si="48">COUNT(Z26:Z31)</f>
        <v>1</v>
      </c>
      <c r="AA32" s="89"/>
      <c r="AB32" s="89">
        <f t="shared" ref="AB32" si="49">COUNT(AB26:AB31)</f>
        <v>0</v>
      </c>
      <c r="AC32" s="89">
        <f t="shared" ref="AC32" si="50">COUNT(AC26:AC31)</f>
        <v>0</v>
      </c>
      <c r="AD32" s="89"/>
      <c r="AE32" s="89">
        <f t="shared" ref="AE32" si="51">COUNT(AE26:AE31)</f>
        <v>1</v>
      </c>
      <c r="AF32" s="89">
        <f t="shared" ref="AF32" si="52">COUNT(AF26:AF31)</f>
        <v>0</v>
      </c>
      <c r="AG32" s="89"/>
      <c r="AH32" s="89"/>
    </row>
    <row r="33" spans="1:34" s="93" customFormat="1" x14ac:dyDescent="0.3">
      <c r="A33" s="94" t="str">
        <f t="shared" ref="A33:A34" si="53">A32</f>
        <v>05013152 - Le Tourtrat à REPARSAC</v>
      </c>
      <c r="B33" s="89"/>
      <c r="C33" s="90" t="s">
        <v>257</v>
      </c>
      <c r="D33" s="91"/>
      <c r="E33" s="92">
        <f>COUNTIF(F33:AH33,"&gt;0")</f>
        <v>5</v>
      </c>
      <c r="F33" s="89">
        <f>COUNTIFS(F26:F31,"&gt;0,1")</f>
        <v>0</v>
      </c>
      <c r="G33" s="89">
        <f t="shared" ref="G33:AE33" si="54">COUNTIFS(G26:G31,"&gt;0,1")</f>
        <v>0</v>
      </c>
      <c r="H33" s="89">
        <f t="shared" si="54"/>
        <v>4</v>
      </c>
      <c r="I33" s="89">
        <f t="shared" si="54"/>
        <v>0</v>
      </c>
      <c r="J33" s="89"/>
      <c r="K33" s="89">
        <f t="shared" si="54"/>
        <v>0</v>
      </c>
      <c r="L33" s="89">
        <f t="shared" si="54"/>
        <v>0</v>
      </c>
      <c r="M33" s="89"/>
      <c r="N33" s="89">
        <f t="shared" si="54"/>
        <v>0</v>
      </c>
      <c r="O33" s="89">
        <f t="shared" si="54"/>
        <v>2</v>
      </c>
      <c r="P33" s="89">
        <f t="shared" si="54"/>
        <v>0</v>
      </c>
      <c r="Q33" s="89">
        <f t="shared" si="54"/>
        <v>0</v>
      </c>
      <c r="R33" s="89"/>
      <c r="S33" s="89">
        <f t="shared" si="54"/>
        <v>0</v>
      </c>
      <c r="T33" s="89">
        <f t="shared" si="54"/>
        <v>0</v>
      </c>
      <c r="U33" s="89">
        <f t="shared" si="54"/>
        <v>0</v>
      </c>
      <c r="V33" s="89">
        <f t="shared" si="54"/>
        <v>1</v>
      </c>
      <c r="W33" s="89">
        <f t="shared" si="54"/>
        <v>0</v>
      </c>
      <c r="X33" s="89">
        <f t="shared" si="54"/>
        <v>0</v>
      </c>
      <c r="Y33" s="89">
        <f t="shared" si="54"/>
        <v>2</v>
      </c>
      <c r="Z33" s="89">
        <f t="shared" si="54"/>
        <v>1</v>
      </c>
      <c r="AA33" s="89"/>
      <c r="AB33" s="89">
        <f t="shared" si="54"/>
        <v>0</v>
      </c>
      <c r="AC33" s="89">
        <f t="shared" si="54"/>
        <v>0</v>
      </c>
      <c r="AD33" s="89"/>
      <c r="AE33" s="89">
        <f t="shared" si="54"/>
        <v>0</v>
      </c>
      <c r="AF33" s="89">
        <f>COUNTIFS(AF26:AF31,"&gt;0,1")</f>
        <v>0</v>
      </c>
      <c r="AG33" s="89"/>
      <c r="AH33" s="89"/>
    </row>
    <row r="34" spans="1:34" s="114" customFormat="1" ht="15" thickBot="1" x14ac:dyDescent="0.35">
      <c r="A34" s="111" t="str">
        <f t="shared" si="53"/>
        <v>05013152 - Le Tourtrat à REPARSAC</v>
      </c>
      <c r="B34" s="112"/>
      <c r="C34" s="112" t="s">
        <v>258</v>
      </c>
      <c r="D34" s="112"/>
      <c r="E34" s="113">
        <f>MAX(F34:AH34)</f>
        <v>2.5</v>
      </c>
      <c r="F34" s="112">
        <f>MAX(F26:F31)</f>
        <v>0</v>
      </c>
      <c r="G34" s="112">
        <f t="shared" ref="G34:AE34" si="55">MAX(G26:G31)</f>
        <v>0</v>
      </c>
      <c r="H34" s="112">
        <f t="shared" si="55"/>
        <v>1.8</v>
      </c>
      <c r="I34" s="112">
        <f t="shared" si="55"/>
        <v>0</v>
      </c>
      <c r="J34" s="112"/>
      <c r="K34" s="112">
        <f t="shared" si="55"/>
        <v>0</v>
      </c>
      <c r="L34" s="112">
        <f t="shared" si="55"/>
        <v>0</v>
      </c>
      <c r="M34" s="112"/>
      <c r="N34" s="112">
        <f t="shared" si="55"/>
        <v>0</v>
      </c>
      <c r="O34" s="112">
        <f t="shared" si="55"/>
        <v>0.72</v>
      </c>
      <c r="P34" s="112">
        <f t="shared" si="55"/>
        <v>0</v>
      </c>
      <c r="Q34" s="112">
        <f t="shared" si="55"/>
        <v>0</v>
      </c>
      <c r="R34" s="112"/>
      <c r="S34" s="112">
        <f t="shared" si="55"/>
        <v>0</v>
      </c>
      <c r="T34" s="112">
        <f t="shared" si="55"/>
        <v>0</v>
      </c>
      <c r="U34" s="112">
        <f t="shared" si="55"/>
        <v>0</v>
      </c>
      <c r="V34" s="112">
        <f t="shared" si="55"/>
        <v>0.17</v>
      </c>
      <c r="W34" s="112">
        <f t="shared" si="55"/>
        <v>0</v>
      </c>
      <c r="X34" s="112">
        <f t="shared" si="55"/>
        <v>0</v>
      </c>
      <c r="Y34" s="112">
        <f t="shared" si="55"/>
        <v>2.5</v>
      </c>
      <c r="Z34" s="112">
        <f t="shared" si="55"/>
        <v>0.13</v>
      </c>
      <c r="AA34" s="112"/>
      <c r="AB34" s="112">
        <f t="shared" si="55"/>
        <v>0</v>
      </c>
      <c r="AC34" s="112">
        <f t="shared" si="55"/>
        <v>0</v>
      </c>
      <c r="AD34" s="112"/>
      <c r="AE34" s="112">
        <f t="shared" si="55"/>
        <v>0.03</v>
      </c>
      <c r="AF34" s="112">
        <f>MAX(AF26:AF31)</f>
        <v>0</v>
      </c>
      <c r="AG34" s="112"/>
      <c r="AH34" s="112"/>
    </row>
    <row r="35" spans="1:34" x14ac:dyDescent="0.3">
      <c r="A35" s="81" t="s">
        <v>245</v>
      </c>
      <c r="B35" s="81">
        <v>1</v>
      </c>
      <c r="C35" s="82">
        <v>43962</v>
      </c>
      <c r="D35" s="83">
        <v>0.56319444444444444</v>
      </c>
      <c r="E35" s="88"/>
      <c r="F35" s="81"/>
      <c r="G35" s="81"/>
      <c r="H35" s="81"/>
      <c r="I35" s="81"/>
      <c r="J35" s="81"/>
      <c r="K35" s="81"/>
      <c r="L35" s="81"/>
      <c r="M35" s="81"/>
      <c r="N35" s="81"/>
      <c r="O35" s="81"/>
      <c r="P35" s="81">
        <v>7.0000000000000007E-2</v>
      </c>
      <c r="Q35" s="81"/>
      <c r="R35" s="81"/>
      <c r="S35" s="81"/>
      <c r="T35" s="81"/>
      <c r="U35" s="81"/>
      <c r="V35" s="81"/>
      <c r="W35" s="81"/>
      <c r="X35" s="81"/>
      <c r="Y35" s="81">
        <v>0.04</v>
      </c>
      <c r="Z35" s="81"/>
      <c r="AA35" s="81"/>
      <c r="AB35" s="81"/>
      <c r="AC35" s="81"/>
      <c r="AD35" s="81"/>
      <c r="AE35" s="81"/>
      <c r="AF35" s="81"/>
      <c r="AG35" s="81"/>
      <c r="AH35" s="81"/>
    </row>
    <row r="36" spans="1:34" x14ac:dyDescent="0.3">
      <c r="A36" s="81" t="s">
        <v>245</v>
      </c>
      <c r="B36" s="81">
        <v>1</v>
      </c>
      <c r="C36" s="82">
        <v>43990</v>
      </c>
      <c r="D36" s="83">
        <v>0.5131944444444444</v>
      </c>
      <c r="E36" s="88"/>
      <c r="F36" s="81"/>
      <c r="G36" s="81"/>
      <c r="H36" s="81"/>
      <c r="I36" s="81"/>
      <c r="J36" s="81"/>
      <c r="K36" s="81"/>
      <c r="L36" s="81"/>
      <c r="M36" s="81"/>
      <c r="N36" s="81"/>
      <c r="O36" s="81"/>
      <c r="P36" s="81"/>
      <c r="Q36" s="81"/>
      <c r="R36" s="81"/>
      <c r="S36" s="81"/>
      <c r="T36" s="81"/>
      <c r="U36" s="81"/>
      <c r="V36" s="81"/>
      <c r="W36" s="81"/>
      <c r="X36" s="81"/>
      <c r="Y36" s="81">
        <v>0.03</v>
      </c>
      <c r="Z36" s="81"/>
      <c r="AA36" s="81"/>
      <c r="AB36" s="81"/>
      <c r="AC36" s="81"/>
      <c r="AD36" s="81"/>
      <c r="AE36" s="81"/>
      <c r="AF36" s="81"/>
      <c r="AG36" s="81"/>
      <c r="AH36" s="81"/>
    </row>
    <row r="37" spans="1:34" x14ac:dyDescent="0.3">
      <c r="A37" s="81" t="s">
        <v>245</v>
      </c>
      <c r="B37" s="81">
        <v>1</v>
      </c>
      <c r="C37" s="82">
        <v>44137</v>
      </c>
      <c r="D37" s="83">
        <v>0.5395833333333333</v>
      </c>
      <c r="E37" s="88"/>
      <c r="F37" s="81"/>
      <c r="G37" s="81"/>
      <c r="H37" s="81"/>
      <c r="I37" s="81"/>
      <c r="J37" s="81"/>
      <c r="K37" s="81"/>
      <c r="L37" s="81"/>
      <c r="M37" s="81"/>
      <c r="N37" s="81"/>
      <c r="O37" s="81"/>
      <c r="P37" s="81"/>
      <c r="Q37" s="81"/>
      <c r="R37" s="81"/>
      <c r="S37" s="81"/>
      <c r="T37" s="81"/>
      <c r="U37" s="81"/>
      <c r="V37" s="81"/>
      <c r="W37" s="81"/>
      <c r="X37" s="81"/>
      <c r="Y37" s="81">
        <v>3.4</v>
      </c>
      <c r="Z37" s="81">
        <v>0.15</v>
      </c>
      <c r="AA37" s="81"/>
      <c r="AB37" s="81"/>
      <c r="AC37" s="81"/>
      <c r="AD37" s="81"/>
      <c r="AE37" s="81"/>
      <c r="AF37" s="81"/>
      <c r="AG37" s="81"/>
      <c r="AH37" s="81"/>
    </row>
    <row r="38" spans="1:34" x14ac:dyDescent="0.3">
      <c r="A38" s="81" t="s">
        <v>245</v>
      </c>
      <c r="B38" s="81">
        <v>1</v>
      </c>
      <c r="C38" s="82">
        <v>44151</v>
      </c>
      <c r="D38" s="83">
        <v>0.5</v>
      </c>
      <c r="E38" s="88"/>
      <c r="F38" s="81"/>
      <c r="G38" s="81"/>
      <c r="H38" s="81"/>
      <c r="I38" s="81"/>
      <c r="J38" s="81"/>
      <c r="K38" s="81"/>
      <c r="L38" s="81"/>
      <c r="M38" s="81"/>
      <c r="N38" s="81"/>
      <c r="O38" s="81"/>
      <c r="P38" s="81"/>
      <c r="Q38" s="81"/>
      <c r="R38" s="81"/>
      <c r="S38" s="81"/>
      <c r="T38" s="81"/>
      <c r="U38" s="81"/>
      <c r="V38" s="81"/>
      <c r="W38" s="81"/>
      <c r="X38" s="81"/>
      <c r="Y38" s="81">
        <v>3.5</v>
      </c>
      <c r="Z38" s="81"/>
      <c r="AA38" s="81"/>
      <c r="AB38" s="81"/>
      <c r="AC38" s="81"/>
      <c r="AD38" s="81"/>
      <c r="AE38" s="81"/>
      <c r="AF38" s="81"/>
      <c r="AG38" s="81"/>
      <c r="AH38" s="81"/>
    </row>
    <row r="39" spans="1:34" s="93" customFormat="1" x14ac:dyDescent="0.3">
      <c r="A39" s="94" t="str">
        <f>A38</f>
        <v>05013153 - Le Tourtrat à REPARSAC</v>
      </c>
      <c r="B39" s="89"/>
      <c r="C39" s="90" t="s">
        <v>256</v>
      </c>
      <c r="D39" s="91"/>
      <c r="E39" s="92">
        <f>COUNTIF(F39:AH39,"&gt;0")</f>
        <v>3</v>
      </c>
      <c r="F39" s="89">
        <f>COUNT(F35:F38)</f>
        <v>0</v>
      </c>
      <c r="G39" s="89">
        <f t="shared" ref="G39" si="56">COUNT(G35:G38)</f>
        <v>0</v>
      </c>
      <c r="H39" s="89">
        <f t="shared" ref="H39" si="57">COUNT(H35:H38)</f>
        <v>0</v>
      </c>
      <c r="I39" s="89">
        <f t="shared" ref="I39" si="58">COUNT(I35:I38)</f>
        <v>0</v>
      </c>
      <c r="J39" s="89"/>
      <c r="K39" s="89">
        <f t="shared" ref="K39" si="59">COUNT(K35:K38)</f>
        <v>0</v>
      </c>
      <c r="L39" s="89">
        <f t="shared" ref="L39" si="60">COUNT(L35:L38)</f>
        <v>0</v>
      </c>
      <c r="M39" s="89"/>
      <c r="N39" s="89">
        <f t="shared" ref="N39" si="61">COUNT(N35:N38)</f>
        <v>0</v>
      </c>
      <c r="O39" s="89">
        <f t="shared" ref="O39" si="62">COUNT(O35:O38)</f>
        <v>0</v>
      </c>
      <c r="P39" s="89">
        <f t="shared" ref="P39" si="63">COUNT(P35:P38)</f>
        <v>1</v>
      </c>
      <c r="Q39" s="89">
        <f t="shared" ref="Q39" si="64">COUNT(Q35:Q38)</f>
        <v>0</v>
      </c>
      <c r="R39" s="89"/>
      <c r="S39" s="89">
        <f t="shared" ref="S39" si="65">COUNT(S35:S38)</f>
        <v>0</v>
      </c>
      <c r="T39" s="89">
        <f t="shared" ref="T39" si="66">COUNT(T35:T38)</f>
        <v>0</v>
      </c>
      <c r="U39" s="89">
        <f t="shared" ref="U39" si="67">COUNT(U35:U38)</f>
        <v>0</v>
      </c>
      <c r="V39" s="89">
        <f t="shared" ref="V39" si="68">COUNT(V35:V38)</f>
        <v>0</v>
      </c>
      <c r="W39" s="89">
        <f t="shared" ref="W39" si="69">COUNT(W35:W38)</f>
        <v>0</v>
      </c>
      <c r="X39" s="89">
        <f t="shared" ref="X39" si="70">COUNT(X35:X38)</f>
        <v>0</v>
      </c>
      <c r="Y39" s="89">
        <f t="shared" ref="Y39" si="71">COUNT(Y35:Y38)</f>
        <v>4</v>
      </c>
      <c r="Z39" s="89">
        <f t="shared" ref="Z39" si="72">COUNT(Z35:Z38)</f>
        <v>1</v>
      </c>
      <c r="AA39" s="89"/>
      <c r="AB39" s="89">
        <f t="shared" ref="AB39" si="73">COUNT(AB35:AB38)</f>
        <v>0</v>
      </c>
      <c r="AC39" s="89">
        <f t="shared" ref="AC39" si="74">COUNT(AC35:AC38)</f>
        <v>0</v>
      </c>
      <c r="AD39" s="89"/>
      <c r="AE39" s="89">
        <f t="shared" ref="AE39" si="75">COUNT(AE35:AE38)</f>
        <v>0</v>
      </c>
      <c r="AF39" s="89">
        <f t="shared" ref="AF39" si="76">COUNT(AF35:AF38)</f>
        <v>0</v>
      </c>
      <c r="AG39" s="89"/>
      <c r="AH39" s="89"/>
    </row>
    <row r="40" spans="1:34" s="93" customFormat="1" x14ac:dyDescent="0.3">
      <c r="A40" s="94" t="str">
        <f t="shared" ref="A40:A41" si="77">A39</f>
        <v>05013153 - Le Tourtrat à REPARSAC</v>
      </c>
      <c r="B40" s="89"/>
      <c r="C40" s="90" t="s">
        <v>257</v>
      </c>
      <c r="D40" s="91"/>
      <c r="E40" s="92">
        <f>COUNTIF(F40:AH40,"&gt;0")</f>
        <v>2</v>
      </c>
      <c r="F40" s="89">
        <f>COUNTIFS(F35:F38,"&gt;0,1")</f>
        <v>0</v>
      </c>
      <c r="G40" s="89">
        <f t="shared" ref="G40:AE40" si="78">COUNTIFS(G35:G38,"&gt;0,1")</f>
        <v>0</v>
      </c>
      <c r="H40" s="89">
        <f t="shared" si="78"/>
        <v>0</v>
      </c>
      <c r="I40" s="89">
        <f t="shared" si="78"/>
        <v>0</v>
      </c>
      <c r="J40" s="89"/>
      <c r="K40" s="89">
        <f t="shared" si="78"/>
        <v>0</v>
      </c>
      <c r="L40" s="89">
        <f t="shared" si="78"/>
        <v>0</v>
      </c>
      <c r="M40" s="89"/>
      <c r="N40" s="89">
        <f t="shared" si="78"/>
        <v>0</v>
      </c>
      <c r="O40" s="89">
        <f t="shared" si="78"/>
        <v>0</v>
      </c>
      <c r="P40" s="89">
        <f t="shared" si="78"/>
        <v>0</v>
      </c>
      <c r="Q40" s="89">
        <f t="shared" si="78"/>
        <v>0</v>
      </c>
      <c r="R40" s="89"/>
      <c r="S40" s="89">
        <f t="shared" si="78"/>
        <v>0</v>
      </c>
      <c r="T40" s="89">
        <f t="shared" si="78"/>
        <v>0</v>
      </c>
      <c r="U40" s="89">
        <f t="shared" si="78"/>
        <v>0</v>
      </c>
      <c r="V40" s="89">
        <f t="shared" si="78"/>
        <v>0</v>
      </c>
      <c r="W40" s="89">
        <f t="shared" si="78"/>
        <v>0</v>
      </c>
      <c r="X40" s="89">
        <f t="shared" si="78"/>
        <v>0</v>
      </c>
      <c r="Y40" s="89">
        <f t="shared" si="78"/>
        <v>2</v>
      </c>
      <c r="Z40" s="89">
        <f t="shared" si="78"/>
        <v>1</v>
      </c>
      <c r="AA40" s="89"/>
      <c r="AB40" s="89">
        <f t="shared" si="78"/>
        <v>0</v>
      </c>
      <c r="AC40" s="89">
        <f t="shared" si="78"/>
        <v>0</v>
      </c>
      <c r="AD40" s="89"/>
      <c r="AE40" s="89">
        <f t="shared" si="78"/>
        <v>0</v>
      </c>
      <c r="AF40" s="89">
        <f>COUNTIFS(AF35:AF38,"&gt;0,1")</f>
        <v>0</v>
      </c>
      <c r="AG40" s="89"/>
      <c r="AH40" s="89"/>
    </row>
    <row r="41" spans="1:34" s="114" customFormat="1" ht="15" thickBot="1" x14ac:dyDescent="0.35">
      <c r="A41" s="111" t="str">
        <f t="shared" si="77"/>
        <v>05013153 - Le Tourtrat à REPARSAC</v>
      </c>
      <c r="B41" s="112"/>
      <c r="C41" s="112" t="s">
        <v>258</v>
      </c>
      <c r="D41" s="112"/>
      <c r="E41" s="113">
        <f>MAX(F41:AH41)</f>
        <v>3.5</v>
      </c>
      <c r="F41" s="112">
        <f>MAX(F35:F38)</f>
        <v>0</v>
      </c>
      <c r="G41" s="112">
        <f t="shared" ref="G41:AE41" si="79">MAX(G35:G38)</f>
        <v>0</v>
      </c>
      <c r="H41" s="112">
        <f t="shared" si="79"/>
        <v>0</v>
      </c>
      <c r="I41" s="112">
        <f t="shared" si="79"/>
        <v>0</v>
      </c>
      <c r="J41" s="112"/>
      <c r="K41" s="112">
        <f t="shared" si="79"/>
        <v>0</v>
      </c>
      <c r="L41" s="112">
        <f t="shared" si="79"/>
        <v>0</v>
      </c>
      <c r="M41" s="112"/>
      <c r="N41" s="112">
        <f t="shared" si="79"/>
        <v>0</v>
      </c>
      <c r="O41" s="112">
        <f t="shared" si="79"/>
        <v>0</v>
      </c>
      <c r="P41" s="112">
        <f t="shared" si="79"/>
        <v>7.0000000000000007E-2</v>
      </c>
      <c r="Q41" s="112">
        <f t="shared" si="79"/>
        <v>0</v>
      </c>
      <c r="R41" s="112"/>
      <c r="S41" s="112">
        <f t="shared" si="79"/>
        <v>0</v>
      </c>
      <c r="T41" s="112">
        <f t="shared" si="79"/>
        <v>0</v>
      </c>
      <c r="U41" s="112">
        <f t="shared" si="79"/>
        <v>0</v>
      </c>
      <c r="V41" s="112">
        <f t="shared" si="79"/>
        <v>0</v>
      </c>
      <c r="W41" s="112">
        <f t="shared" si="79"/>
        <v>0</v>
      </c>
      <c r="X41" s="112">
        <f t="shared" si="79"/>
        <v>0</v>
      </c>
      <c r="Y41" s="112">
        <f t="shared" si="79"/>
        <v>3.5</v>
      </c>
      <c r="Z41" s="112">
        <f t="shared" si="79"/>
        <v>0.15</v>
      </c>
      <c r="AA41" s="112"/>
      <c r="AB41" s="112">
        <f t="shared" si="79"/>
        <v>0</v>
      </c>
      <c r="AC41" s="112">
        <f t="shared" si="79"/>
        <v>0</v>
      </c>
      <c r="AD41" s="112"/>
      <c r="AE41" s="112">
        <f t="shared" si="79"/>
        <v>0</v>
      </c>
      <c r="AF41" s="112">
        <f>MAX(AF35:AF38)</f>
        <v>0</v>
      </c>
      <c r="AG41" s="112"/>
      <c r="AH41" s="112"/>
    </row>
    <row r="42" spans="1:34" x14ac:dyDescent="0.3">
      <c r="A42" s="81" t="s">
        <v>246</v>
      </c>
      <c r="B42" s="81">
        <v>1</v>
      </c>
      <c r="C42" s="82">
        <v>43962</v>
      </c>
      <c r="D42" s="83">
        <v>0.54791666666666672</v>
      </c>
      <c r="E42" s="88"/>
      <c r="F42" s="81"/>
      <c r="G42" s="81"/>
      <c r="H42" s="81"/>
      <c r="I42" s="81"/>
      <c r="J42" s="81"/>
      <c r="K42" s="81"/>
      <c r="L42" s="81">
        <v>0.12</v>
      </c>
      <c r="M42" s="81"/>
      <c r="N42" s="81"/>
      <c r="O42" s="81"/>
      <c r="P42" s="81">
        <v>0.08</v>
      </c>
      <c r="Q42" s="81"/>
      <c r="R42" s="81"/>
      <c r="S42" s="81"/>
      <c r="T42" s="81"/>
      <c r="U42" s="81"/>
      <c r="V42" s="81"/>
      <c r="W42" s="81"/>
      <c r="X42" s="81"/>
      <c r="Y42" s="81"/>
      <c r="Z42" s="81"/>
      <c r="AA42" s="81"/>
      <c r="AB42" s="81"/>
      <c r="AC42" s="81"/>
      <c r="AD42" s="81"/>
      <c r="AE42" s="81"/>
      <c r="AF42" s="81"/>
      <c r="AG42" s="81"/>
      <c r="AH42" s="81"/>
    </row>
    <row r="43" spans="1:34" s="93" customFormat="1" x14ac:dyDescent="0.3">
      <c r="A43" s="94" t="str">
        <f>A42</f>
        <v>05013160 - Le Tourtrat à COURBILLAC</v>
      </c>
      <c r="B43" s="89"/>
      <c r="C43" s="90" t="s">
        <v>256</v>
      </c>
      <c r="D43" s="91"/>
      <c r="E43" s="92">
        <f>COUNTIF(F43:AH43,"&gt;0")</f>
        <v>2</v>
      </c>
      <c r="F43" s="89">
        <f>COUNT(F42:F42)</f>
        <v>0</v>
      </c>
      <c r="G43" s="89">
        <f t="shared" ref="G43:AE43" si="80">COUNT(G42:G42)</f>
        <v>0</v>
      </c>
      <c r="H43" s="89">
        <f t="shared" si="80"/>
        <v>0</v>
      </c>
      <c r="I43" s="89">
        <f t="shared" si="80"/>
        <v>0</v>
      </c>
      <c r="J43" s="89"/>
      <c r="K43" s="89">
        <f t="shared" si="80"/>
        <v>0</v>
      </c>
      <c r="L43" s="89">
        <f t="shared" si="80"/>
        <v>1</v>
      </c>
      <c r="M43" s="89"/>
      <c r="N43" s="89">
        <f t="shared" si="80"/>
        <v>0</v>
      </c>
      <c r="O43" s="89">
        <f t="shared" si="80"/>
        <v>0</v>
      </c>
      <c r="P43" s="89">
        <f t="shared" si="80"/>
        <v>1</v>
      </c>
      <c r="Q43" s="89">
        <f t="shared" si="80"/>
        <v>0</v>
      </c>
      <c r="R43" s="89"/>
      <c r="S43" s="89">
        <f t="shared" si="80"/>
        <v>0</v>
      </c>
      <c r="T43" s="89">
        <f t="shared" si="80"/>
        <v>0</v>
      </c>
      <c r="U43" s="89">
        <f t="shared" si="80"/>
        <v>0</v>
      </c>
      <c r="V43" s="89">
        <f t="shared" si="80"/>
        <v>0</v>
      </c>
      <c r="W43" s="89">
        <f t="shared" si="80"/>
        <v>0</v>
      </c>
      <c r="X43" s="89">
        <f t="shared" si="80"/>
        <v>0</v>
      </c>
      <c r="Y43" s="89">
        <f t="shared" si="80"/>
        <v>0</v>
      </c>
      <c r="Z43" s="89">
        <f t="shared" si="80"/>
        <v>0</v>
      </c>
      <c r="AA43" s="89"/>
      <c r="AB43" s="89">
        <f t="shared" si="80"/>
        <v>0</v>
      </c>
      <c r="AC43" s="89">
        <f t="shared" si="80"/>
        <v>0</v>
      </c>
      <c r="AD43" s="89"/>
      <c r="AE43" s="89">
        <f t="shared" si="80"/>
        <v>0</v>
      </c>
      <c r="AF43" s="89">
        <f>COUNT(AF42:AF42)</f>
        <v>0</v>
      </c>
      <c r="AG43" s="89"/>
      <c r="AH43" s="89"/>
    </row>
    <row r="44" spans="1:34" s="93" customFormat="1" x14ac:dyDescent="0.3">
      <c r="A44" s="94" t="str">
        <f t="shared" ref="A44:A45" si="81">A43</f>
        <v>05013160 - Le Tourtrat à COURBILLAC</v>
      </c>
      <c r="B44" s="89"/>
      <c r="C44" s="90" t="s">
        <v>257</v>
      </c>
      <c r="D44" s="91"/>
      <c r="E44" s="92">
        <f>COUNTIF(F44:AH44,"&gt;0")</f>
        <v>1</v>
      </c>
      <c r="F44" s="89">
        <f>COUNTIFS(F42:F42,"&gt;0,1")</f>
        <v>0</v>
      </c>
      <c r="G44" s="89">
        <f t="shared" ref="G44:AE44" si="82">COUNTIFS(G42:G42,"&gt;0,1")</f>
        <v>0</v>
      </c>
      <c r="H44" s="89">
        <f t="shared" si="82"/>
        <v>0</v>
      </c>
      <c r="I44" s="89">
        <f t="shared" si="82"/>
        <v>0</v>
      </c>
      <c r="J44" s="89"/>
      <c r="K44" s="89">
        <f t="shared" si="82"/>
        <v>0</v>
      </c>
      <c r="L44" s="89">
        <f t="shared" si="82"/>
        <v>1</v>
      </c>
      <c r="M44" s="89"/>
      <c r="N44" s="89">
        <f t="shared" si="82"/>
        <v>0</v>
      </c>
      <c r="O44" s="89">
        <f t="shared" si="82"/>
        <v>0</v>
      </c>
      <c r="P44" s="89">
        <f t="shared" si="82"/>
        <v>0</v>
      </c>
      <c r="Q44" s="89">
        <f t="shared" si="82"/>
        <v>0</v>
      </c>
      <c r="R44" s="89"/>
      <c r="S44" s="89">
        <f t="shared" si="82"/>
        <v>0</v>
      </c>
      <c r="T44" s="89">
        <f t="shared" si="82"/>
        <v>0</v>
      </c>
      <c r="U44" s="89">
        <f t="shared" si="82"/>
        <v>0</v>
      </c>
      <c r="V44" s="89">
        <f t="shared" si="82"/>
        <v>0</v>
      </c>
      <c r="W44" s="89">
        <f t="shared" si="82"/>
        <v>0</v>
      </c>
      <c r="X44" s="89">
        <f t="shared" si="82"/>
        <v>0</v>
      </c>
      <c r="Y44" s="89">
        <f t="shared" si="82"/>
        <v>0</v>
      </c>
      <c r="Z44" s="89">
        <f t="shared" si="82"/>
        <v>0</v>
      </c>
      <c r="AA44" s="89"/>
      <c r="AB44" s="89">
        <f t="shared" si="82"/>
        <v>0</v>
      </c>
      <c r="AC44" s="89">
        <f t="shared" si="82"/>
        <v>0</v>
      </c>
      <c r="AD44" s="89"/>
      <c r="AE44" s="89">
        <f t="shared" si="82"/>
        <v>0</v>
      </c>
      <c r="AF44" s="89">
        <f>COUNTIFS(AF42:AF42,"&gt;0,1")</f>
        <v>0</v>
      </c>
      <c r="AG44" s="89"/>
      <c r="AH44" s="89"/>
    </row>
    <row r="45" spans="1:34" s="114" customFormat="1" ht="15" thickBot="1" x14ac:dyDescent="0.35">
      <c r="A45" s="111" t="str">
        <f t="shared" si="81"/>
        <v>05013160 - Le Tourtrat à COURBILLAC</v>
      </c>
      <c r="B45" s="112"/>
      <c r="C45" s="112" t="s">
        <v>258</v>
      </c>
      <c r="D45" s="112"/>
      <c r="E45" s="113">
        <f>MAX(F45:AH45)</f>
        <v>0.12</v>
      </c>
      <c r="F45" s="112">
        <f>MAX(F42:F42)</f>
        <v>0</v>
      </c>
      <c r="G45" s="112">
        <f t="shared" ref="G45:AE45" si="83">MAX(G42:G42)</f>
        <v>0</v>
      </c>
      <c r="H45" s="112">
        <f t="shared" si="83"/>
        <v>0</v>
      </c>
      <c r="I45" s="112">
        <f t="shared" si="83"/>
        <v>0</v>
      </c>
      <c r="J45" s="112"/>
      <c r="K45" s="112">
        <f t="shared" si="83"/>
        <v>0</v>
      </c>
      <c r="L45" s="112">
        <f t="shared" si="83"/>
        <v>0.12</v>
      </c>
      <c r="M45" s="112"/>
      <c r="N45" s="112">
        <f t="shared" si="83"/>
        <v>0</v>
      </c>
      <c r="O45" s="112">
        <f t="shared" si="83"/>
        <v>0</v>
      </c>
      <c r="P45" s="112">
        <f t="shared" si="83"/>
        <v>0.08</v>
      </c>
      <c r="Q45" s="112">
        <f t="shared" si="83"/>
        <v>0</v>
      </c>
      <c r="R45" s="112"/>
      <c r="S45" s="112">
        <f t="shared" si="83"/>
        <v>0</v>
      </c>
      <c r="T45" s="112">
        <f t="shared" si="83"/>
        <v>0</v>
      </c>
      <c r="U45" s="112">
        <f t="shared" si="83"/>
        <v>0</v>
      </c>
      <c r="V45" s="112">
        <f t="shared" si="83"/>
        <v>0</v>
      </c>
      <c r="W45" s="112">
        <f t="shared" si="83"/>
        <v>0</v>
      </c>
      <c r="X45" s="112">
        <f t="shared" si="83"/>
        <v>0</v>
      </c>
      <c r="Y45" s="112">
        <f t="shared" si="83"/>
        <v>0</v>
      </c>
      <c r="Z45" s="112">
        <f t="shared" si="83"/>
        <v>0</v>
      </c>
      <c r="AA45" s="112"/>
      <c r="AB45" s="112">
        <f t="shared" si="83"/>
        <v>0</v>
      </c>
      <c r="AC45" s="112">
        <f t="shared" si="83"/>
        <v>0</v>
      </c>
      <c r="AD45" s="112"/>
      <c r="AE45" s="112">
        <f t="shared" si="83"/>
        <v>0</v>
      </c>
      <c r="AF45" s="112">
        <f>MAX(AF42:AF42)</f>
        <v>0</v>
      </c>
      <c r="AG45" s="112"/>
      <c r="AH45" s="112"/>
    </row>
    <row r="46" spans="1:34" x14ac:dyDescent="0.3">
      <c r="A46" s="110" t="s">
        <v>457</v>
      </c>
      <c r="B46" s="81"/>
      <c r="C46" s="82">
        <v>43962</v>
      </c>
      <c r="D46" s="83">
        <v>0.65277777777777779</v>
      </c>
      <c r="E46" s="88"/>
      <c r="F46" s="81"/>
      <c r="G46" s="81"/>
      <c r="H46" s="81"/>
      <c r="I46" s="81"/>
      <c r="J46" s="81"/>
      <c r="K46" s="81"/>
      <c r="L46" s="81"/>
      <c r="M46" s="81">
        <v>0.15</v>
      </c>
      <c r="N46" s="81"/>
      <c r="O46" s="81"/>
      <c r="P46" s="81"/>
      <c r="Q46" s="81"/>
      <c r="R46" s="81">
        <v>0.02</v>
      </c>
      <c r="S46" s="81"/>
      <c r="T46" s="81"/>
      <c r="U46" s="81"/>
      <c r="V46" s="81"/>
      <c r="W46" s="81"/>
      <c r="X46" s="81">
        <v>0.03</v>
      </c>
      <c r="Y46" s="81">
        <v>0.03</v>
      </c>
      <c r="Z46" s="81"/>
      <c r="AA46" s="81"/>
      <c r="AB46" s="81"/>
      <c r="AC46" s="81"/>
      <c r="AD46" s="81"/>
      <c r="AE46" s="81"/>
      <c r="AF46" s="81"/>
      <c r="AG46" s="81">
        <v>0.02</v>
      </c>
      <c r="AH46" s="81"/>
    </row>
    <row r="47" spans="1:34" x14ac:dyDescent="0.3">
      <c r="A47" s="110" t="s">
        <v>457</v>
      </c>
      <c r="B47" s="81"/>
      <c r="C47" s="82">
        <v>43990</v>
      </c>
      <c r="D47" s="83">
        <v>0.64444444444444449</v>
      </c>
      <c r="E47" s="88"/>
      <c r="F47" s="81"/>
      <c r="G47" s="81"/>
      <c r="H47" s="81"/>
      <c r="I47" s="81"/>
      <c r="J47" s="81"/>
      <c r="K47" s="81"/>
      <c r="L47" s="81">
        <v>0.12</v>
      </c>
      <c r="M47" s="81">
        <v>0.2</v>
      </c>
      <c r="N47" s="81"/>
      <c r="O47" s="81"/>
      <c r="P47" s="81"/>
      <c r="Q47" s="81"/>
      <c r="R47" s="81"/>
      <c r="S47" s="81"/>
      <c r="T47" s="81"/>
      <c r="U47" s="81"/>
      <c r="V47" s="81"/>
      <c r="W47" s="81"/>
      <c r="X47" s="81"/>
      <c r="Y47" s="81">
        <v>0.03</v>
      </c>
      <c r="Z47" s="81"/>
      <c r="AA47" s="81"/>
      <c r="AB47" s="81"/>
      <c r="AC47" s="81"/>
      <c r="AD47" s="81">
        <v>0.02</v>
      </c>
      <c r="AE47" s="81"/>
      <c r="AF47" s="81"/>
      <c r="AG47" s="81">
        <v>0.06</v>
      </c>
      <c r="AH47" s="81"/>
    </row>
    <row r="48" spans="1:34" x14ac:dyDescent="0.3">
      <c r="A48" s="110" t="s">
        <v>457</v>
      </c>
      <c r="B48" s="81"/>
      <c r="C48" s="82">
        <v>44137</v>
      </c>
      <c r="D48" s="83">
        <v>0.59444444444444444</v>
      </c>
      <c r="E48" s="88"/>
      <c r="F48" s="81"/>
      <c r="G48" s="81"/>
      <c r="H48" s="81"/>
      <c r="I48" s="81"/>
      <c r="J48" s="81">
        <v>0.06</v>
      </c>
      <c r="K48" s="81"/>
      <c r="L48" s="81"/>
      <c r="M48" s="81">
        <v>0.19</v>
      </c>
      <c r="N48" s="81"/>
      <c r="O48" s="81"/>
      <c r="P48" s="81"/>
      <c r="Q48" s="81"/>
      <c r="R48" s="81"/>
      <c r="S48" s="81"/>
      <c r="T48" s="81"/>
      <c r="U48" s="81"/>
      <c r="V48" s="81"/>
      <c r="W48" s="81"/>
      <c r="X48" s="81">
        <v>0.03</v>
      </c>
      <c r="Y48" s="81">
        <v>0.08</v>
      </c>
      <c r="Z48" s="81"/>
      <c r="AA48" s="81">
        <v>0.02</v>
      </c>
      <c r="AB48" s="81"/>
      <c r="AC48" s="81"/>
      <c r="AD48" s="81">
        <v>0.02</v>
      </c>
      <c r="AE48" s="81"/>
      <c r="AF48" s="81"/>
      <c r="AG48" s="81"/>
      <c r="AH48" s="81">
        <v>0.02</v>
      </c>
    </row>
    <row r="49" spans="1:34" x14ac:dyDescent="0.3">
      <c r="A49" s="110" t="s">
        <v>457</v>
      </c>
      <c r="B49" s="81"/>
      <c r="C49" s="82">
        <v>44151</v>
      </c>
      <c r="D49" s="83">
        <v>0.61111111111111105</v>
      </c>
      <c r="E49" s="88"/>
      <c r="F49" s="81"/>
      <c r="G49" s="81"/>
      <c r="H49" s="81"/>
      <c r="I49" s="81"/>
      <c r="J49" s="81">
        <v>0.03</v>
      </c>
      <c r="K49" s="81"/>
      <c r="L49" s="81">
        <v>0.05</v>
      </c>
      <c r="M49" s="81">
        <v>0.16</v>
      </c>
      <c r="N49" s="81"/>
      <c r="O49" s="81"/>
      <c r="P49" s="81"/>
      <c r="Q49" s="81"/>
      <c r="R49" s="81"/>
      <c r="S49" s="81"/>
      <c r="T49" s="81"/>
      <c r="U49" s="81"/>
      <c r="V49" s="81"/>
      <c r="W49" s="81"/>
      <c r="X49" s="81"/>
      <c r="Y49" s="81">
        <v>0.05</v>
      </c>
      <c r="Z49" s="81"/>
      <c r="AA49" s="81"/>
      <c r="AB49" s="81"/>
      <c r="AC49" s="81"/>
      <c r="AD49" s="81"/>
      <c r="AE49" s="81"/>
      <c r="AF49" s="81"/>
      <c r="AG49" s="81"/>
      <c r="AH49" s="81"/>
    </row>
    <row r="50" spans="1:34" s="93" customFormat="1" x14ac:dyDescent="0.3">
      <c r="A50" s="94" t="str">
        <f>A49</f>
        <v>05013680 - La Guirlande à Vaux-Rouillac</v>
      </c>
      <c r="B50" s="89"/>
      <c r="C50" s="90" t="s">
        <v>256</v>
      </c>
      <c r="D50" s="91"/>
      <c r="E50" s="92">
        <f>COUNTIF(F50:AH50,"&gt;0")</f>
        <v>10</v>
      </c>
      <c r="F50" s="89">
        <f>COUNT(F46:F49)</f>
        <v>0</v>
      </c>
      <c r="G50" s="89">
        <f t="shared" ref="G50:AH50" si="84">COUNT(G46:G49)</f>
        <v>0</v>
      </c>
      <c r="H50" s="89">
        <f t="shared" si="84"/>
        <v>0</v>
      </c>
      <c r="I50" s="89">
        <f t="shared" si="84"/>
        <v>0</v>
      </c>
      <c r="J50" s="89">
        <f t="shared" si="84"/>
        <v>2</v>
      </c>
      <c r="K50" s="89">
        <f t="shared" si="84"/>
        <v>0</v>
      </c>
      <c r="L50" s="89">
        <f t="shared" si="84"/>
        <v>2</v>
      </c>
      <c r="M50" s="89">
        <f t="shared" si="84"/>
        <v>4</v>
      </c>
      <c r="N50" s="89">
        <f t="shared" si="84"/>
        <v>0</v>
      </c>
      <c r="O50" s="89">
        <f t="shared" si="84"/>
        <v>0</v>
      </c>
      <c r="P50" s="89">
        <f t="shared" si="84"/>
        <v>0</v>
      </c>
      <c r="Q50" s="89">
        <f t="shared" si="84"/>
        <v>0</v>
      </c>
      <c r="R50" s="89">
        <f t="shared" si="84"/>
        <v>1</v>
      </c>
      <c r="S50" s="89">
        <f t="shared" si="84"/>
        <v>0</v>
      </c>
      <c r="T50" s="89">
        <f t="shared" si="84"/>
        <v>0</v>
      </c>
      <c r="U50" s="89">
        <f t="shared" si="84"/>
        <v>0</v>
      </c>
      <c r="V50" s="89">
        <f t="shared" si="84"/>
        <v>0</v>
      </c>
      <c r="W50" s="89">
        <f t="shared" si="84"/>
        <v>0</v>
      </c>
      <c r="X50" s="89">
        <f t="shared" si="84"/>
        <v>2</v>
      </c>
      <c r="Y50" s="89">
        <f t="shared" si="84"/>
        <v>4</v>
      </c>
      <c r="Z50" s="89">
        <f t="shared" si="84"/>
        <v>0</v>
      </c>
      <c r="AA50" s="89">
        <f t="shared" si="84"/>
        <v>1</v>
      </c>
      <c r="AB50" s="89">
        <f t="shared" si="84"/>
        <v>0</v>
      </c>
      <c r="AC50" s="89">
        <f t="shared" si="84"/>
        <v>0</v>
      </c>
      <c r="AD50" s="89">
        <f t="shared" si="84"/>
        <v>2</v>
      </c>
      <c r="AE50" s="89">
        <f t="shared" si="84"/>
        <v>0</v>
      </c>
      <c r="AF50" s="89">
        <f t="shared" si="84"/>
        <v>0</v>
      </c>
      <c r="AG50" s="89">
        <f t="shared" si="84"/>
        <v>2</v>
      </c>
      <c r="AH50" s="89">
        <f t="shared" si="84"/>
        <v>1</v>
      </c>
    </row>
    <row r="51" spans="1:34" s="93" customFormat="1" x14ac:dyDescent="0.3">
      <c r="A51" s="94" t="str">
        <f t="shared" ref="A51:A52" si="85">A50</f>
        <v>05013680 - La Guirlande à Vaux-Rouillac</v>
      </c>
      <c r="B51" s="89"/>
      <c r="C51" s="90" t="s">
        <v>257</v>
      </c>
      <c r="D51" s="91"/>
      <c r="E51" s="92">
        <f>COUNTIF(F51:AH51,"&gt;0")</f>
        <v>2</v>
      </c>
      <c r="F51" s="89">
        <f>COUNTIFS(F46:F49,"&gt;0,1")</f>
        <v>0</v>
      </c>
      <c r="G51" s="89">
        <f t="shared" ref="G51:AH51" si="86">COUNTIFS(G46:G49,"&gt;0,1")</f>
        <v>0</v>
      </c>
      <c r="H51" s="89">
        <f t="shared" si="86"/>
        <v>0</v>
      </c>
      <c r="I51" s="89">
        <f t="shared" si="86"/>
        <v>0</v>
      </c>
      <c r="J51" s="89">
        <f t="shared" si="86"/>
        <v>0</v>
      </c>
      <c r="K51" s="89">
        <f t="shared" si="86"/>
        <v>0</v>
      </c>
      <c r="L51" s="89">
        <f t="shared" si="86"/>
        <v>1</v>
      </c>
      <c r="M51" s="89">
        <f t="shared" si="86"/>
        <v>4</v>
      </c>
      <c r="N51" s="89">
        <f t="shared" si="86"/>
        <v>0</v>
      </c>
      <c r="O51" s="89">
        <f t="shared" si="86"/>
        <v>0</v>
      </c>
      <c r="P51" s="89">
        <f t="shared" si="86"/>
        <v>0</v>
      </c>
      <c r="Q51" s="89">
        <f t="shared" si="86"/>
        <v>0</v>
      </c>
      <c r="R51" s="89">
        <f t="shared" si="86"/>
        <v>0</v>
      </c>
      <c r="S51" s="89">
        <f t="shared" si="86"/>
        <v>0</v>
      </c>
      <c r="T51" s="89">
        <f t="shared" si="86"/>
        <v>0</v>
      </c>
      <c r="U51" s="89">
        <f t="shared" si="86"/>
        <v>0</v>
      </c>
      <c r="V51" s="89">
        <f t="shared" si="86"/>
        <v>0</v>
      </c>
      <c r="W51" s="89">
        <f t="shared" si="86"/>
        <v>0</v>
      </c>
      <c r="X51" s="89">
        <f t="shared" si="86"/>
        <v>0</v>
      </c>
      <c r="Y51" s="89">
        <f t="shared" si="86"/>
        <v>0</v>
      </c>
      <c r="Z51" s="89">
        <f t="shared" si="86"/>
        <v>0</v>
      </c>
      <c r="AA51" s="89">
        <f t="shared" si="86"/>
        <v>0</v>
      </c>
      <c r="AB51" s="89">
        <f t="shared" si="86"/>
        <v>0</v>
      </c>
      <c r="AC51" s="89">
        <f t="shared" si="86"/>
        <v>0</v>
      </c>
      <c r="AD51" s="89">
        <f t="shared" si="86"/>
        <v>0</v>
      </c>
      <c r="AE51" s="89">
        <f t="shared" si="86"/>
        <v>0</v>
      </c>
      <c r="AF51" s="89">
        <f t="shared" si="86"/>
        <v>0</v>
      </c>
      <c r="AG51" s="89">
        <f t="shared" si="86"/>
        <v>0</v>
      </c>
      <c r="AH51" s="89">
        <f t="shared" si="86"/>
        <v>0</v>
      </c>
    </row>
    <row r="52" spans="1:34" s="114" customFormat="1" ht="15" thickBot="1" x14ac:dyDescent="0.35">
      <c r="A52" s="111" t="str">
        <f t="shared" si="85"/>
        <v>05013680 - La Guirlande à Vaux-Rouillac</v>
      </c>
      <c r="B52" s="112"/>
      <c r="C52" s="112" t="s">
        <v>258</v>
      </c>
      <c r="D52" s="112"/>
      <c r="E52" s="113">
        <f>MAX(F52:AH52)</f>
        <v>0.2</v>
      </c>
      <c r="F52" s="112">
        <f>MAX(F46:F49)</f>
        <v>0</v>
      </c>
      <c r="G52" s="112">
        <f t="shared" ref="G52:AH52" si="87">MAX(G46:G49)</f>
        <v>0</v>
      </c>
      <c r="H52" s="112">
        <f t="shared" si="87"/>
        <v>0</v>
      </c>
      <c r="I52" s="112">
        <f t="shared" si="87"/>
        <v>0</v>
      </c>
      <c r="J52" s="112">
        <f t="shared" si="87"/>
        <v>0.06</v>
      </c>
      <c r="K52" s="112">
        <f t="shared" si="87"/>
        <v>0</v>
      </c>
      <c r="L52" s="112">
        <f t="shared" si="87"/>
        <v>0.12</v>
      </c>
      <c r="M52" s="112">
        <f t="shared" si="87"/>
        <v>0.2</v>
      </c>
      <c r="N52" s="112">
        <f t="shared" si="87"/>
        <v>0</v>
      </c>
      <c r="O52" s="112">
        <f t="shared" si="87"/>
        <v>0</v>
      </c>
      <c r="P52" s="112">
        <f t="shared" si="87"/>
        <v>0</v>
      </c>
      <c r="Q52" s="112">
        <f t="shared" si="87"/>
        <v>0</v>
      </c>
      <c r="R52" s="112">
        <f t="shared" si="87"/>
        <v>0.02</v>
      </c>
      <c r="S52" s="112">
        <f t="shared" si="87"/>
        <v>0</v>
      </c>
      <c r="T52" s="112">
        <f t="shared" si="87"/>
        <v>0</v>
      </c>
      <c r="U52" s="112">
        <f t="shared" si="87"/>
        <v>0</v>
      </c>
      <c r="V52" s="112">
        <f t="shared" si="87"/>
        <v>0</v>
      </c>
      <c r="W52" s="112">
        <f t="shared" si="87"/>
        <v>0</v>
      </c>
      <c r="X52" s="112">
        <f t="shared" si="87"/>
        <v>0.03</v>
      </c>
      <c r="Y52" s="112">
        <f t="shared" si="87"/>
        <v>0.08</v>
      </c>
      <c r="Z52" s="112">
        <f t="shared" si="87"/>
        <v>0</v>
      </c>
      <c r="AA52" s="112">
        <f t="shared" si="87"/>
        <v>0.02</v>
      </c>
      <c r="AB52" s="112">
        <f t="shared" si="87"/>
        <v>0</v>
      </c>
      <c r="AC52" s="112">
        <f t="shared" si="87"/>
        <v>0</v>
      </c>
      <c r="AD52" s="112">
        <f t="shared" si="87"/>
        <v>0.02</v>
      </c>
      <c r="AE52" s="112">
        <f t="shared" si="87"/>
        <v>0</v>
      </c>
      <c r="AF52" s="112">
        <f t="shared" si="87"/>
        <v>0</v>
      </c>
      <c r="AG52" s="112">
        <f t="shared" si="87"/>
        <v>0.06</v>
      </c>
      <c r="AH52" s="112">
        <f t="shared" si="87"/>
        <v>0.02</v>
      </c>
    </row>
    <row r="53" spans="1:34" x14ac:dyDescent="0.3">
      <c r="A53" s="81" t="s">
        <v>247</v>
      </c>
      <c r="B53" s="81">
        <v>1</v>
      </c>
      <c r="C53" s="82">
        <v>43965</v>
      </c>
      <c r="D53" s="83">
        <v>0.48194444444444445</v>
      </c>
      <c r="E53" s="88"/>
      <c r="F53" s="81"/>
      <c r="G53" s="81"/>
      <c r="H53" s="81">
        <v>0.05</v>
      </c>
      <c r="I53" s="81"/>
      <c r="J53" s="81"/>
      <c r="K53" s="81"/>
      <c r="L53" s="81"/>
      <c r="M53" s="81"/>
      <c r="N53" s="81"/>
      <c r="O53" s="81">
        <v>0.13</v>
      </c>
      <c r="P53" s="81">
        <v>0.05</v>
      </c>
      <c r="Q53" s="81"/>
      <c r="R53" s="81"/>
      <c r="S53" s="81"/>
      <c r="T53" s="81"/>
      <c r="U53" s="81"/>
      <c r="V53" s="81"/>
      <c r="W53" s="81"/>
      <c r="X53" s="81">
        <v>0.17</v>
      </c>
      <c r="Y53" s="81">
        <v>7.0000000000000007E-2</v>
      </c>
      <c r="Z53" s="81"/>
      <c r="AA53" s="81"/>
      <c r="AB53" s="81"/>
      <c r="AC53" s="81"/>
      <c r="AD53" s="81"/>
      <c r="AE53" s="81"/>
      <c r="AF53" s="81"/>
      <c r="AG53" s="81"/>
      <c r="AH53" s="81"/>
    </row>
    <row r="54" spans="1:34" x14ac:dyDescent="0.3">
      <c r="A54" s="81" t="s">
        <v>247</v>
      </c>
      <c r="B54" s="81">
        <v>1</v>
      </c>
      <c r="C54" s="82">
        <v>43993</v>
      </c>
      <c r="D54" s="83">
        <v>0.47430555555555554</v>
      </c>
      <c r="E54" s="88"/>
      <c r="F54" s="81"/>
      <c r="G54" s="81">
        <v>0.04</v>
      </c>
      <c r="H54" s="81">
        <v>0.04</v>
      </c>
      <c r="I54" s="81"/>
      <c r="J54" s="81"/>
      <c r="K54" s="81"/>
      <c r="L54" s="81"/>
      <c r="M54" s="81"/>
      <c r="N54" s="81"/>
      <c r="O54" s="81"/>
      <c r="P54" s="81"/>
      <c r="Q54" s="81"/>
      <c r="R54" s="81"/>
      <c r="S54" s="81"/>
      <c r="T54" s="81"/>
      <c r="U54" s="81"/>
      <c r="V54" s="81"/>
      <c r="W54" s="81"/>
      <c r="X54" s="81">
        <v>0.02</v>
      </c>
      <c r="Y54" s="81">
        <v>0.17</v>
      </c>
      <c r="Z54" s="81"/>
      <c r="AA54" s="81"/>
      <c r="AB54" s="81"/>
      <c r="AC54" s="81"/>
      <c r="AD54" s="81"/>
      <c r="AE54" s="81"/>
      <c r="AF54" s="81"/>
      <c r="AG54" s="81"/>
      <c r="AH54" s="81"/>
    </row>
    <row r="55" spans="1:34" x14ac:dyDescent="0.3">
      <c r="A55" s="81" t="s">
        <v>247</v>
      </c>
      <c r="B55" s="81">
        <v>1</v>
      </c>
      <c r="C55" s="82">
        <v>44138</v>
      </c>
      <c r="D55" s="83">
        <v>0.5395833333333333</v>
      </c>
      <c r="E55" s="88"/>
      <c r="F55" s="81"/>
      <c r="G55" s="81">
        <v>0.04</v>
      </c>
      <c r="H55" s="81"/>
      <c r="I55" s="81"/>
      <c r="J55" s="81"/>
      <c r="K55" s="81"/>
      <c r="L55" s="81"/>
      <c r="M55" s="81"/>
      <c r="N55" s="81"/>
      <c r="O55" s="81"/>
      <c r="P55" s="81"/>
      <c r="Q55" s="81"/>
      <c r="R55" s="81"/>
      <c r="S55" s="81"/>
      <c r="T55" s="81"/>
      <c r="U55" s="81"/>
      <c r="V55" s="81"/>
      <c r="W55" s="81"/>
      <c r="X55" s="81"/>
      <c r="Y55" s="81">
        <v>0.2</v>
      </c>
      <c r="Z55" s="81">
        <v>0.04</v>
      </c>
      <c r="AA55" s="81"/>
      <c r="AB55" s="81"/>
      <c r="AC55" s="81"/>
      <c r="AD55" s="81"/>
      <c r="AE55" s="81"/>
      <c r="AF55" s="81"/>
      <c r="AG55" s="81"/>
      <c r="AH55" s="81"/>
    </row>
    <row r="56" spans="1:34" x14ac:dyDescent="0.3">
      <c r="A56" s="81" t="s">
        <v>247</v>
      </c>
      <c r="B56" s="81">
        <v>1</v>
      </c>
      <c r="C56" s="82">
        <v>44154</v>
      </c>
      <c r="D56" s="83">
        <v>0.46597222222222223</v>
      </c>
      <c r="E56" s="88"/>
      <c r="F56" s="81"/>
      <c r="G56" s="81"/>
      <c r="H56" s="81"/>
      <c r="I56" s="81"/>
      <c r="J56" s="81"/>
      <c r="K56" s="81"/>
      <c r="L56" s="81"/>
      <c r="M56" s="81"/>
      <c r="N56" s="81"/>
      <c r="O56" s="81"/>
      <c r="P56" s="81"/>
      <c r="Q56" s="81"/>
      <c r="R56" s="81"/>
      <c r="S56" s="81"/>
      <c r="T56" s="81"/>
      <c r="U56" s="81"/>
      <c r="V56" s="81"/>
      <c r="W56" s="81"/>
      <c r="X56" s="81"/>
      <c r="Y56" s="81">
        <v>0.14000000000000001</v>
      </c>
      <c r="Z56" s="81"/>
      <c r="AA56" s="81"/>
      <c r="AB56" s="81"/>
      <c r="AC56" s="81"/>
      <c r="AD56" s="81"/>
      <c r="AE56" s="81"/>
      <c r="AF56" s="81"/>
      <c r="AG56" s="81"/>
      <c r="AH56" s="81"/>
    </row>
    <row r="57" spans="1:34" s="93" customFormat="1" x14ac:dyDescent="0.3">
      <c r="A57" s="94" t="str">
        <f>A56</f>
        <v>05021250 - La Tardoire à ROUSSINES</v>
      </c>
      <c r="B57" s="89"/>
      <c r="C57" s="90" t="s">
        <v>256</v>
      </c>
      <c r="D57" s="91"/>
      <c r="E57" s="92">
        <f>COUNTIF(F57:AH57,"&gt;0")</f>
        <v>7</v>
      </c>
      <c r="F57" s="89">
        <f>COUNT(F53:F56)</f>
        <v>0</v>
      </c>
      <c r="G57" s="89">
        <f t="shared" ref="G57" si="88">COUNT(G53:G56)</f>
        <v>2</v>
      </c>
      <c r="H57" s="89">
        <f t="shared" ref="H57" si="89">COUNT(H53:H56)</f>
        <v>2</v>
      </c>
      <c r="I57" s="89">
        <f t="shared" ref="I57" si="90">COUNT(I53:I56)</f>
        <v>0</v>
      </c>
      <c r="J57" s="89"/>
      <c r="K57" s="89">
        <f t="shared" ref="K57" si="91">COUNT(K53:K56)</f>
        <v>0</v>
      </c>
      <c r="L57" s="89">
        <f t="shared" ref="L57" si="92">COUNT(L53:L56)</f>
        <v>0</v>
      </c>
      <c r="M57" s="89"/>
      <c r="N57" s="89">
        <f t="shared" ref="N57" si="93">COUNT(N53:N56)</f>
        <v>0</v>
      </c>
      <c r="O57" s="89">
        <f t="shared" ref="O57" si="94">COUNT(O53:O56)</f>
        <v>1</v>
      </c>
      <c r="P57" s="89">
        <f t="shared" ref="P57" si="95">COUNT(P53:P56)</f>
        <v>1</v>
      </c>
      <c r="Q57" s="89">
        <f t="shared" ref="Q57" si="96">COUNT(Q53:Q56)</f>
        <v>0</v>
      </c>
      <c r="R57" s="89"/>
      <c r="S57" s="89">
        <f t="shared" ref="S57" si="97">COUNT(S53:S56)</f>
        <v>0</v>
      </c>
      <c r="T57" s="89">
        <f t="shared" ref="T57" si="98">COUNT(T53:T56)</f>
        <v>0</v>
      </c>
      <c r="U57" s="89">
        <f t="shared" ref="U57" si="99">COUNT(U53:U56)</f>
        <v>0</v>
      </c>
      <c r="V57" s="89">
        <f t="shared" ref="V57" si="100">COUNT(V53:V56)</f>
        <v>0</v>
      </c>
      <c r="W57" s="89">
        <f t="shared" ref="W57" si="101">COUNT(W53:W56)</f>
        <v>0</v>
      </c>
      <c r="X57" s="89">
        <f t="shared" ref="X57" si="102">COUNT(X53:X56)</f>
        <v>2</v>
      </c>
      <c r="Y57" s="89">
        <f t="shared" ref="Y57" si="103">COUNT(Y53:Y56)</f>
        <v>4</v>
      </c>
      <c r="Z57" s="89">
        <f t="shared" ref="Z57" si="104">COUNT(Z53:Z56)</f>
        <v>1</v>
      </c>
      <c r="AA57" s="89"/>
      <c r="AB57" s="89">
        <f t="shared" ref="AB57" si="105">COUNT(AB53:AB56)</f>
        <v>0</v>
      </c>
      <c r="AC57" s="89">
        <f t="shared" ref="AC57" si="106">COUNT(AC53:AC56)</f>
        <v>0</v>
      </c>
      <c r="AD57" s="89"/>
      <c r="AE57" s="89">
        <f t="shared" ref="AE57" si="107">COUNT(AE53:AE56)</f>
        <v>0</v>
      </c>
      <c r="AF57" s="89">
        <f t="shared" ref="AF57" si="108">COUNT(AF53:AF56)</f>
        <v>0</v>
      </c>
      <c r="AG57" s="89"/>
      <c r="AH57" s="89"/>
    </row>
    <row r="58" spans="1:34" s="93" customFormat="1" x14ac:dyDescent="0.3">
      <c r="A58" s="94" t="str">
        <f t="shared" ref="A58:A59" si="109">A57</f>
        <v>05021250 - La Tardoire à ROUSSINES</v>
      </c>
      <c r="B58" s="89"/>
      <c r="C58" s="90" t="s">
        <v>257</v>
      </c>
      <c r="D58" s="91"/>
      <c r="E58" s="92">
        <f>COUNTIF(F58:AH58,"&gt;0")</f>
        <v>3</v>
      </c>
      <c r="F58" s="89">
        <f>COUNTIFS(F53:F56,"&gt;0,1")</f>
        <v>0</v>
      </c>
      <c r="G58" s="89">
        <f t="shared" ref="G58:AE58" si="110">COUNTIFS(G53:G56,"&gt;0,1")</f>
        <v>0</v>
      </c>
      <c r="H58" s="89">
        <f t="shared" si="110"/>
        <v>0</v>
      </c>
      <c r="I58" s="89">
        <f t="shared" si="110"/>
        <v>0</v>
      </c>
      <c r="J58" s="89"/>
      <c r="K58" s="89">
        <f t="shared" si="110"/>
        <v>0</v>
      </c>
      <c r="L58" s="89">
        <f t="shared" si="110"/>
        <v>0</v>
      </c>
      <c r="M58" s="89"/>
      <c r="N58" s="89">
        <f t="shared" si="110"/>
        <v>0</v>
      </c>
      <c r="O58" s="89">
        <f t="shared" si="110"/>
        <v>1</v>
      </c>
      <c r="P58" s="89">
        <f t="shared" si="110"/>
        <v>0</v>
      </c>
      <c r="Q58" s="89">
        <f t="shared" si="110"/>
        <v>0</v>
      </c>
      <c r="R58" s="89"/>
      <c r="S58" s="89">
        <f t="shared" si="110"/>
        <v>0</v>
      </c>
      <c r="T58" s="89">
        <f t="shared" si="110"/>
        <v>0</v>
      </c>
      <c r="U58" s="89">
        <f t="shared" si="110"/>
        <v>0</v>
      </c>
      <c r="V58" s="89">
        <f t="shared" si="110"/>
        <v>0</v>
      </c>
      <c r="W58" s="89">
        <f t="shared" si="110"/>
        <v>0</v>
      </c>
      <c r="X58" s="89">
        <f t="shared" si="110"/>
        <v>1</v>
      </c>
      <c r="Y58" s="89">
        <f t="shared" si="110"/>
        <v>3</v>
      </c>
      <c r="Z58" s="89">
        <f t="shared" si="110"/>
        <v>0</v>
      </c>
      <c r="AA58" s="89"/>
      <c r="AB58" s="89">
        <f t="shared" si="110"/>
        <v>0</v>
      </c>
      <c r="AC58" s="89">
        <f t="shared" si="110"/>
        <v>0</v>
      </c>
      <c r="AD58" s="89"/>
      <c r="AE58" s="89">
        <f t="shared" si="110"/>
        <v>0</v>
      </c>
      <c r="AF58" s="89">
        <f>COUNTIFS(AF53:AF56,"&gt;0,1")</f>
        <v>0</v>
      </c>
      <c r="AG58" s="89"/>
      <c r="AH58" s="89"/>
    </row>
    <row r="59" spans="1:34" s="114" customFormat="1" ht="15" thickBot="1" x14ac:dyDescent="0.35">
      <c r="A59" s="111" t="str">
        <f t="shared" si="109"/>
        <v>05021250 - La Tardoire à ROUSSINES</v>
      </c>
      <c r="B59" s="112"/>
      <c r="C59" s="112" t="s">
        <v>258</v>
      </c>
      <c r="D59" s="112"/>
      <c r="E59" s="113">
        <f>MAX(F59:AH59)</f>
        <v>0.2</v>
      </c>
      <c r="F59" s="112">
        <f>MAX(F53:F56)</f>
        <v>0</v>
      </c>
      <c r="G59" s="112">
        <f t="shared" ref="G59:AE59" si="111">MAX(G53:G56)</f>
        <v>0.04</v>
      </c>
      <c r="H59" s="112">
        <f t="shared" si="111"/>
        <v>0.05</v>
      </c>
      <c r="I59" s="112">
        <f t="shared" si="111"/>
        <v>0</v>
      </c>
      <c r="J59" s="112"/>
      <c r="K59" s="112">
        <f t="shared" si="111"/>
        <v>0</v>
      </c>
      <c r="L59" s="112">
        <f t="shared" si="111"/>
        <v>0</v>
      </c>
      <c r="M59" s="112"/>
      <c r="N59" s="112">
        <f t="shared" si="111"/>
        <v>0</v>
      </c>
      <c r="O59" s="112">
        <f t="shared" si="111"/>
        <v>0.13</v>
      </c>
      <c r="P59" s="112">
        <f t="shared" si="111"/>
        <v>0.05</v>
      </c>
      <c r="Q59" s="112">
        <f t="shared" si="111"/>
        <v>0</v>
      </c>
      <c r="R59" s="112"/>
      <c r="S59" s="112">
        <f t="shared" si="111"/>
        <v>0</v>
      </c>
      <c r="T59" s="112">
        <f t="shared" si="111"/>
        <v>0</v>
      </c>
      <c r="U59" s="112">
        <f t="shared" si="111"/>
        <v>0</v>
      </c>
      <c r="V59" s="112">
        <f t="shared" si="111"/>
        <v>0</v>
      </c>
      <c r="W59" s="112">
        <f t="shared" si="111"/>
        <v>0</v>
      </c>
      <c r="X59" s="112">
        <f t="shared" si="111"/>
        <v>0.17</v>
      </c>
      <c r="Y59" s="112">
        <f t="shared" si="111"/>
        <v>0.2</v>
      </c>
      <c r="Z59" s="112">
        <f t="shared" si="111"/>
        <v>0.04</v>
      </c>
      <c r="AA59" s="112"/>
      <c r="AB59" s="112">
        <f t="shared" si="111"/>
        <v>0</v>
      </c>
      <c r="AC59" s="112">
        <f t="shared" si="111"/>
        <v>0</v>
      </c>
      <c r="AD59" s="112"/>
      <c r="AE59" s="112">
        <f t="shared" si="111"/>
        <v>0</v>
      </c>
      <c r="AF59" s="112">
        <f>MAX(AF53:AF56)</f>
        <v>0</v>
      </c>
      <c r="AG59" s="112"/>
      <c r="AH59" s="112"/>
    </row>
    <row r="60" spans="1:34" x14ac:dyDescent="0.3">
      <c r="A60" s="81" t="s">
        <v>248</v>
      </c>
      <c r="B60" s="81">
        <v>3</v>
      </c>
      <c r="C60" s="82">
        <v>43965</v>
      </c>
      <c r="D60" s="83">
        <v>0.49652777777777773</v>
      </c>
      <c r="E60" s="88"/>
      <c r="F60" s="81"/>
      <c r="G60" s="81"/>
      <c r="H60" s="81"/>
      <c r="I60" s="81"/>
      <c r="J60" s="81"/>
      <c r="K60" s="81"/>
      <c r="L60" s="81"/>
      <c r="M60" s="81"/>
      <c r="N60" s="81">
        <v>0.04</v>
      </c>
      <c r="O60" s="81"/>
      <c r="P60" s="81"/>
      <c r="Q60" s="81"/>
      <c r="R60" s="81"/>
      <c r="S60" s="81"/>
      <c r="T60" s="81"/>
      <c r="U60" s="81"/>
      <c r="V60" s="81"/>
      <c r="W60" s="81"/>
      <c r="X60" s="81">
        <v>0.02</v>
      </c>
      <c r="Y60" s="81">
        <v>0.11</v>
      </c>
      <c r="Z60" s="81">
        <v>0.02</v>
      </c>
      <c r="AA60" s="81"/>
      <c r="AB60" s="81"/>
      <c r="AC60" s="81"/>
      <c r="AD60" s="81"/>
      <c r="AE60" s="81"/>
      <c r="AF60" s="81"/>
      <c r="AG60" s="81"/>
      <c r="AH60" s="81"/>
    </row>
    <row r="61" spans="1:34" x14ac:dyDescent="0.3">
      <c r="A61" s="81" t="s">
        <v>248</v>
      </c>
      <c r="B61" s="81">
        <v>3</v>
      </c>
      <c r="C61" s="82">
        <v>43993</v>
      </c>
      <c r="D61" s="83">
        <v>0.45069444444444445</v>
      </c>
      <c r="E61" s="88"/>
      <c r="F61" s="81"/>
      <c r="G61" s="81"/>
      <c r="H61" s="81">
        <v>0.04</v>
      </c>
      <c r="I61" s="81"/>
      <c r="J61" s="81"/>
      <c r="K61" s="81"/>
      <c r="L61" s="81"/>
      <c r="M61" s="81"/>
      <c r="N61" s="81"/>
      <c r="O61" s="81"/>
      <c r="P61" s="81"/>
      <c r="Q61" s="81"/>
      <c r="R61" s="81"/>
      <c r="S61" s="81"/>
      <c r="T61" s="81"/>
      <c r="U61" s="81"/>
      <c r="V61" s="81"/>
      <c r="W61" s="81"/>
      <c r="X61" s="81"/>
      <c r="Y61" s="81">
        <v>0.08</v>
      </c>
      <c r="Z61" s="81"/>
      <c r="AA61" s="81"/>
      <c r="AB61" s="81"/>
      <c r="AC61" s="81"/>
      <c r="AD61" s="81"/>
      <c r="AE61" s="81"/>
      <c r="AF61" s="81"/>
      <c r="AG61" s="81"/>
      <c r="AH61" s="81"/>
    </row>
    <row r="62" spans="1:34" x14ac:dyDescent="0.3">
      <c r="A62" s="81" t="s">
        <v>248</v>
      </c>
      <c r="B62" s="81">
        <v>3</v>
      </c>
      <c r="C62" s="82">
        <v>44140</v>
      </c>
      <c r="D62" s="83">
        <v>0.44097222222222227</v>
      </c>
      <c r="E62" s="88"/>
      <c r="F62" s="81"/>
      <c r="G62" s="81"/>
      <c r="H62" s="81"/>
      <c r="I62" s="81"/>
      <c r="J62" s="81"/>
      <c r="K62" s="81"/>
      <c r="L62" s="81"/>
      <c r="M62" s="81"/>
      <c r="N62" s="81">
        <v>0.02</v>
      </c>
      <c r="O62" s="81"/>
      <c r="P62" s="81"/>
      <c r="Q62" s="81"/>
      <c r="R62" s="81"/>
      <c r="S62" s="81">
        <v>1.2E-2</v>
      </c>
      <c r="T62" s="81">
        <v>0.06</v>
      </c>
      <c r="U62" s="81">
        <v>0.04</v>
      </c>
      <c r="V62" s="81"/>
      <c r="W62" s="81"/>
      <c r="X62" s="81">
        <v>0.03</v>
      </c>
      <c r="Y62" s="81">
        <v>0.38</v>
      </c>
      <c r="Z62" s="81">
        <v>0.11</v>
      </c>
      <c r="AA62" s="81"/>
      <c r="AB62" s="81"/>
      <c r="AC62" s="81"/>
      <c r="AD62" s="81"/>
      <c r="AE62" s="81"/>
      <c r="AF62" s="81"/>
      <c r="AG62" s="81"/>
      <c r="AH62" s="81"/>
    </row>
    <row r="63" spans="1:34" x14ac:dyDescent="0.3">
      <c r="A63" s="81" t="s">
        <v>248</v>
      </c>
      <c r="B63" s="81">
        <v>3</v>
      </c>
      <c r="C63" s="82">
        <v>44154</v>
      </c>
      <c r="D63" s="83">
        <v>0.53541666666666665</v>
      </c>
      <c r="E63" s="88"/>
      <c r="F63" s="81"/>
      <c r="G63" s="81"/>
      <c r="H63" s="81"/>
      <c r="I63" s="81"/>
      <c r="J63" s="81"/>
      <c r="K63" s="81"/>
      <c r="L63" s="81"/>
      <c r="M63" s="81"/>
      <c r="N63" s="81">
        <v>1.4999999999999999E-2</v>
      </c>
      <c r="O63" s="81"/>
      <c r="P63" s="81"/>
      <c r="Q63" s="81"/>
      <c r="R63" s="81"/>
      <c r="S63" s="81"/>
      <c r="T63" s="81"/>
      <c r="U63" s="81"/>
      <c r="V63" s="81"/>
      <c r="W63" s="81"/>
      <c r="X63" s="81"/>
      <c r="Y63" s="81">
        <v>0.18</v>
      </c>
      <c r="Z63" s="81">
        <v>0.03</v>
      </c>
      <c r="AA63" s="81"/>
      <c r="AB63" s="81"/>
      <c r="AC63" s="81"/>
      <c r="AD63" s="81"/>
      <c r="AE63" s="81"/>
      <c r="AF63" s="81"/>
      <c r="AG63" s="81"/>
      <c r="AH63" s="81"/>
    </row>
    <row r="64" spans="1:34" s="93" customFormat="1" x14ac:dyDescent="0.3">
      <c r="A64" s="94" t="str">
        <f>A63</f>
        <v>05022250 - La Son-Sonnette à SAINT-FRONT</v>
      </c>
      <c r="B64" s="89"/>
      <c r="C64" s="90" t="s">
        <v>256</v>
      </c>
      <c r="D64" s="91"/>
      <c r="E64" s="92">
        <f>COUNTIF(F64:AH64,"&gt;0")</f>
        <v>8</v>
      </c>
      <c r="F64" s="89">
        <f>COUNT(F60:F63)</f>
        <v>0</v>
      </c>
      <c r="G64" s="89">
        <f t="shared" ref="G64" si="112">COUNT(G60:G63)</f>
        <v>0</v>
      </c>
      <c r="H64" s="89">
        <f t="shared" ref="H64" si="113">COUNT(H60:H63)</f>
        <v>1</v>
      </c>
      <c r="I64" s="89">
        <f t="shared" ref="I64" si="114">COUNT(I60:I63)</f>
        <v>0</v>
      </c>
      <c r="J64" s="89"/>
      <c r="K64" s="89">
        <f t="shared" ref="K64" si="115">COUNT(K60:K63)</f>
        <v>0</v>
      </c>
      <c r="L64" s="89">
        <f t="shared" ref="L64" si="116">COUNT(L60:L63)</f>
        <v>0</v>
      </c>
      <c r="M64" s="89"/>
      <c r="N64" s="89">
        <f t="shared" ref="N64" si="117">COUNT(N60:N63)</f>
        <v>3</v>
      </c>
      <c r="O64" s="89">
        <f t="shared" ref="O64" si="118">COUNT(O60:O63)</f>
        <v>0</v>
      </c>
      <c r="P64" s="89">
        <f t="shared" ref="P64" si="119">COUNT(P60:P63)</f>
        <v>0</v>
      </c>
      <c r="Q64" s="89">
        <f t="shared" ref="Q64" si="120">COUNT(Q60:Q63)</f>
        <v>0</v>
      </c>
      <c r="R64" s="89"/>
      <c r="S64" s="89">
        <f t="shared" ref="S64" si="121">COUNT(S60:S63)</f>
        <v>1</v>
      </c>
      <c r="T64" s="89">
        <f t="shared" ref="T64" si="122">COUNT(T60:T63)</f>
        <v>1</v>
      </c>
      <c r="U64" s="89">
        <f t="shared" ref="U64" si="123">COUNT(U60:U63)</f>
        <v>1</v>
      </c>
      <c r="V64" s="89">
        <f t="shared" ref="V64" si="124">COUNT(V60:V63)</f>
        <v>0</v>
      </c>
      <c r="W64" s="89">
        <f t="shared" ref="W64" si="125">COUNT(W60:W63)</f>
        <v>0</v>
      </c>
      <c r="X64" s="89">
        <f t="shared" ref="X64" si="126">COUNT(X60:X63)</f>
        <v>2</v>
      </c>
      <c r="Y64" s="89">
        <f t="shared" ref="Y64" si="127">COUNT(Y60:Y63)</f>
        <v>4</v>
      </c>
      <c r="Z64" s="89">
        <f t="shared" ref="Z64" si="128">COUNT(Z60:Z63)</f>
        <v>3</v>
      </c>
      <c r="AA64" s="89"/>
      <c r="AB64" s="89">
        <f t="shared" ref="AB64" si="129">COUNT(AB60:AB63)</f>
        <v>0</v>
      </c>
      <c r="AC64" s="89">
        <f t="shared" ref="AC64" si="130">COUNT(AC60:AC63)</f>
        <v>0</v>
      </c>
      <c r="AD64" s="89"/>
      <c r="AE64" s="89">
        <f t="shared" ref="AE64" si="131">COUNT(AE60:AE63)</f>
        <v>0</v>
      </c>
      <c r="AF64" s="89">
        <f t="shared" ref="AF64" si="132">COUNT(AF60:AF63)</f>
        <v>0</v>
      </c>
      <c r="AG64" s="89"/>
      <c r="AH64" s="89"/>
    </row>
    <row r="65" spans="1:34" s="93" customFormat="1" x14ac:dyDescent="0.3">
      <c r="A65" s="94" t="str">
        <f t="shared" ref="A65:A66" si="133">A64</f>
        <v>05022250 - La Son-Sonnette à SAINT-FRONT</v>
      </c>
      <c r="B65" s="89"/>
      <c r="C65" s="90" t="s">
        <v>257</v>
      </c>
      <c r="D65" s="91"/>
      <c r="E65" s="92">
        <f>COUNTIF(F65:AH65,"&gt;0")</f>
        <v>2</v>
      </c>
      <c r="F65" s="89">
        <f>COUNTIFS(F60:F63,"&gt;0,1")</f>
        <v>0</v>
      </c>
      <c r="G65" s="89">
        <f t="shared" ref="G65:AE65" si="134">COUNTIFS(G60:G63,"&gt;0,1")</f>
        <v>0</v>
      </c>
      <c r="H65" s="89">
        <f t="shared" si="134"/>
        <v>0</v>
      </c>
      <c r="I65" s="89">
        <f t="shared" si="134"/>
        <v>0</v>
      </c>
      <c r="J65" s="89"/>
      <c r="K65" s="89">
        <f t="shared" si="134"/>
        <v>0</v>
      </c>
      <c r="L65" s="89">
        <f t="shared" si="134"/>
        <v>0</v>
      </c>
      <c r="M65" s="89"/>
      <c r="N65" s="89">
        <f t="shared" si="134"/>
        <v>0</v>
      </c>
      <c r="O65" s="89">
        <f t="shared" si="134"/>
        <v>0</v>
      </c>
      <c r="P65" s="89">
        <f t="shared" si="134"/>
        <v>0</v>
      </c>
      <c r="Q65" s="89">
        <f t="shared" si="134"/>
        <v>0</v>
      </c>
      <c r="R65" s="89"/>
      <c r="S65" s="89">
        <f t="shared" si="134"/>
        <v>0</v>
      </c>
      <c r="T65" s="89">
        <f t="shared" si="134"/>
        <v>0</v>
      </c>
      <c r="U65" s="89">
        <f t="shared" si="134"/>
        <v>0</v>
      </c>
      <c r="V65" s="89">
        <f t="shared" si="134"/>
        <v>0</v>
      </c>
      <c r="W65" s="89">
        <f t="shared" si="134"/>
        <v>0</v>
      </c>
      <c r="X65" s="89">
        <f t="shared" si="134"/>
        <v>0</v>
      </c>
      <c r="Y65" s="89">
        <f t="shared" si="134"/>
        <v>3</v>
      </c>
      <c r="Z65" s="89">
        <f t="shared" si="134"/>
        <v>1</v>
      </c>
      <c r="AA65" s="89"/>
      <c r="AB65" s="89">
        <f t="shared" si="134"/>
        <v>0</v>
      </c>
      <c r="AC65" s="89">
        <f t="shared" si="134"/>
        <v>0</v>
      </c>
      <c r="AD65" s="89"/>
      <c r="AE65" s="89">
        <f t="shared" si="134"/>
        <v>0</v>
      </c>
      <c r="AF65" s="89">
        <f>COUNTIFS(AF60:AF63,"&gt;0,1")</f>
        <v>0</v>
      </c>
      <c r="AG65" s="89"/>
      <c r="AH65" s="89"/>
    </row>
    <row r="66" spans="1:34" s="114" customFormat="1" ht="15" thickBot="1" x14ac:dyDescent="0.35">
      <c r="A66" s="111" t="str">
        <f t="shared" si="133"/>
        <v>05022250 - La Son-Sonnette à SAINT-FRONT</v>
      </c>
      <c r="B66" s="112"/>
      <c r="C66" s="112" t="s">
        <v>258</v>
      </c>
      <c r="D66" s="112"/>
      <c r="E66" s="113">
        <f>MAX(F66:AH66)</f>
        <v>0.38</v>
      </c>
      <c r="F66" s="112">
        <f>MAX(F60:F63)</f>
        <v>0</v>
      </c>
      <c r="G66" s="112">
        <f t="shared" ref="G66:AE66" si="135">MAX(G60:G63)</f>
        <v>0</v>
      </c>
      <c r="H66" s="112">
        <f t="shared" si="135"/>
        <v>0.04</v>
      </c>
      <c r="I66" s="112">
        <f t="shared" si="135"/>
        <v>0</v>
      </c>
      <c r="J66" s="112"/>
      <c r="K66" s="112">
        <f t="shared" si="135"/>
        <v>0</v>
      </c>
      <c r="L66" s="112">
        <f t="shared" si="135"/>
        <v>0</v>
      </c>
      <c r="M66" s="112"/>
      <c r="N66" s="112">
        <f t="shared" si="135"/>
        <v>0.04</v>
      </c>
      <c r="O66" s="112">
        <f t="shared" si="135"/>
        <v>0</v>
      </c>
      <c r="P66" s="112">
        <f t="shared" si="135"/>
        <v>0</v>
      </c>
      <c r="Q66" s="112">
        <f t="shared" si="135"/>
        <v>0</v>
      </c>
      <c r="R66" s="112"/>
      <c r="S66" s="112">
        <f t="shared" si="135"/>
        <v>1.2E-2</v>
      </c>
      <c r="T66" s="112">
        <f t="shared" si="135"/>
        <v>0.06</v>
      </c>
      <c r="U66" s="112">
        <f t="shared" si="135"/>
        <v>0.04</v>
      </c>
      <c r="V66" s="112">
        <f t="shared" si="135"/>
        <v>0</v>
      </c>
      <c r="W66" s="112">
        <f t="shared" si="135"/>
        <v>0</v>
      </c>
      <c r="X66" s="112">
        <f t="shared" si="135"/>
        <v>0.03</v>
      </c>
      <c r="Y66" s="112">
        <f t="shared" si="135"/>
        <v>0.38</v>
      </c>
      <c r="Z66" s="112">
        <f t="shared" si="135"/>
        <v>0.11</v>
      </c>
      <c r="AA66" s="112"/>
      <c r="AB66" s="112">
        <f t="shared" si="135"/>
        <v>0</v>
      </c>
      <c r="AC66" s="112">
        <f t="shared" si="135"/>
        <v>0</v>
      </c>
      <c r="AD66" s="112"/>
      <c r="AE66" s="112">
        <f t="shared" si="135"/>
        <v>0</v>
      </c>
      <c r="AF66" s="112">
        <f>MAX(AF60:AF63)</f>
        <v>0</v>
      </c>
      <c r="AG66" s="112"/>
      <c r="AH66" s="112"/>
    </row>
    <row r="67" spans="1:34" x14ac:dyDescent="0.3">
      <c r="A67" s="81" t="s">
        <v>249</v>
      </c>
      <c r="B67" s="81">
        <v>1</v>
      </c>
      <c r="C67" s="82">
        <v>43965</v>
      </c>
      <c r="D67" s="83">
        <v>0.3527777777777778</v>
      </c>
      <c r="E67" s="88"/>
      <c r="F67" s="81"/>
      <c r="G67" s="81"/>
      <c r="H67" s="81"/>
      <c r="I67" s="81"/>
      <c r="J67" s="81"/>
      <c r="K67" s="81">
        <v>0.39</v>
      </c>
      <c r="L67" s="81"/>
      <c r="M67" s="81"/>
      <c r="N67" s="81">
        <v>0.1</v>
      </c>
      <c r="O67" s="81"/>
      <c r="P67" s="81">
        <v>0.03</v>
      </c>
      <c r="Q67" s="81"/>
      <c r="R67" s="81"/>
      <c r="S67" s="81">
        <v>0.126</v>
      </c>
      <c r="T67" s="81">
        <v>0.04</v>
      </c>
      <c r="U67" s="81"/>
      <c r="V67" s="81"/>
      <c r="W67" s="81">
        <v>0.06</v>
      </c>
      <c r="X67" s="81">
        <v>0.25</v>
      </c>
      <c r="Y67" s="81">
        <v>0.17</v>
      </c>
      <c r="Z67" s="81">
        <v>0.08</v>
      </c>
      <c r="AA67" s="81"/>
      <c r="AB67" s="81"/>
      <c r="AC67" s="81"/>
      <c r="AD67" s="81"/>
      <c r="AE67" s="81"/>
      <c r="AF67" s="81"/>
      <c r="AG67" s="81"/>
      <c r="AH67" s="81"/>
    </row>
    <row r="68" spans="1:34" x14ac:dyDescent="0.3">
      <c r="A68" s="81" t="s">
        <v>249</v>
      </c>
      <c r="B68" s="81">
        <v>1</v>
      </c>
      <c r="C68" s="82">
        <v>43993</v>
      </c>
      <c r="D68" s="83">
        <v>0.32430555555555557</v>
      </c>
      <c r="E68" s="88"/>
      <c r="F68" s="81"/>
      <c r="G68" s="81"/>
      <c r="H68" s="81"/>
      <c r="I68" s="81"/>
      <c r="J68" s="81"/>
      <c r="K68" s="81"/>
      <c r="L68" s="81"/>
      <c r="M68" s="81"/>
      <c r="N68" s="81"/>
      <c r="O68" s="81"/>
      <c r="P68" s="81"/>
      <c r="Q68" s="81"/>
      <c r="R68" s="81"/>
      <c r="S68" s="81"/>
      <c r="T68" s="81">
        <v>0.03</v>
      </c>
      <c r="U68" s="81"/>
      <c r="V68" s="81"/>
      <c r="W68" s="81"/>
      <c r="X68" s="81"/>
      <c r="Y68" s="81">
        <v>0.12</v>
      </c>
      <c r="Z68" s="81"/>
      <c r="AA68" s="81"/>
      <c r="AB68" s="81"/>
      <c r="AC68" s="81"/>
      <c r="AD68" s="81"/>
      <c r="AE68" s="81"/>
      <c r="AF68" s="81"/>
      <c r="AG68" s="81"/>
      <c r="AH68" s="81"/>
    </row>
    <row r="69" spans="1:34" x14ac:dyDescent="0.3">
      <c r="A69" s="81" t="s">
        <v>249</v>
      </c>
      <c r="B69" s="81">
        <v>1</v>
      </c>
      <c r="C69" s="82">
        <v>44139</v>
      </c>
      <c r="D69" s="83">
        <v>0.35625000000000001</v>
      </c>
      <c r="E69" s="88"/>
      <c r="F69" s="81">
        <v>0.02</v>
      </c>
      <c r="G69" s="81">
        <v>0.03</v>
      </c>
      <c r="H69" s="81"/>
      <c r="I69" s="81"/>
      <c r="J69" s="81"/>
      <c r="K69" s="81"/>
      <c r="L69" s="81"/>
      <c r="M69" s="81"/>
      <c r="N69" s="81"/>
      <c r="O69" s="81"/>
      <c r="P69" s="81"/>
      <c r="Q69" s="81"/>
      <c r="R69" s="81"/>
      <c r="S69" s="81">
        <v>1.7000000000000001E-2</v>
      </c>
      <c r="T69" s="81">
        <v>0.13</v>
      </c>
      <c r="U69" s="81">
        <v>0.13</v>
      </c>
      <c r="V69" s="81"/>
      <c r="W69" s="81"/>
      <c r="X69" s="81"/>
      <c r="Y69" s="81">
        <v>0.61</v>
      </c>
      <c r="Z69" s="81">
        <v>0.3</v>
      </c>
      <c r="AA69" s="81"/>
      <c r="AB69" s="81"/>
      <c r="AC69" s="81"/>
      <c r="AD69" s="81"/>
      <c r="AE69" s="81"/>
      <c r="AF69" s="81"/>
      <c r="AG69" s="81"/>
      <c r="AH69" s="81"/>
    </row>
    <row r="70" spans="1:34" x14ac:dyDescent="0.3">
      <c r="A70" s="81" t="s">
        <v>249</v>
      </c>
      <c r="B70" s="81">
        <v>1</v>
      </c>
      <c r="C70" s="82">
        <v>44154</v>
      </c>
      <c r="D70" s="83">
        <v>0.39305555555555555</v>
      </c>
      <c r="E70" s="88"/>
      <c r="F70" s="81"/>
      <c r="G70" s="81"/>
      <c r="H70" s="81"/>
      <c r="I70" s="81"/>
      <c r="J70" s="81"/>
      <c r="K70" s="81"/>
      <c r="L70" s="81"/>
      <c r="M70" s="81"/>
      <c r="N70" s="81"/>
      <c r="O70" s="81"/>
      <c r="P70" s="81"/>
      <c r="Q70" s="81"/>
      <c r="R70" s="81"/>
      <c r="S70" s="81">
        <v>2.3E-2</v>
      </c>
      <c r="T70" s="81">
        <v>0.06</v>
      </c>
      <c r="U70" s="81"/>
      <c r="V70" s="81"/>
      <c r="W70" s="81"/>
      <c r="X70" s="81"/>
      <c r="Y70" s="81">
        <v>0.23</v>
      </c>
      <c r="Z70" s="81">
        <v>0.11</v>
      </c>
      <c r="AA70" s="81"/>
      <c r="AB70" s="81"/>
      <c r="AC70" s="81"/>
      <c r="AD70" s="81"/>
      <c r="AE70" s="81"/>
      <c r="AF70" s="81"/>
      <c r="AG70" s="81"/>
      <c r="AH70" s="81"/>
    </row>
    <row r="71" spans="1:34" s="93" customFormat="1" x14ac:dyDescent="0.3">
      <c r="A71" s="94" t="str">
        <f>A70</f>
        <v>05022435 - Or - Champagne-Mouton (005000OR)</v>
      </c>
      <c r="B71" s="89"/>
      <c r="C71" s="90" t="s">
        <v>256</v>
      </c>
      <c r="D71" s="91"/>
      <c r="E71" s="92">
        <f>COUNTIF(F71:AH71,"&gt;0")</f>
        <v>12</v>
      </c>
      <c r="F71" s="89">
        <f>COUNT(F67:F70)</f>
        <v>1</v>
      </c>
      <c r="G71" s="89">
        <f t="shared" ref="G71" si="136">COUNT(G67:G70)</f>
        <v>1</v>
      </c>
      <c r="H71" s="89">
        <f t="shared" ref="H71" si="137">COUNT(H67:H70)</f>
        <v>0</v>
      </c>
      <c r="I71" s="89">
        <f t="shared" ref="I71" si="138">COUNT(I67:I70)</f>
        <v>0</v>
      </c>
      <c r="J71" s="89"/>
      <c r="K71" s="89">
        <f t="shared" ref="K71" si="139">COUNT(K67:K70)</f>
        <v>1</v>
      </c>
      <c r="L71" s="89">
        <f t="shared" ref="L71" si="140">COUNT(L67:L70)</f>
        <v>0</v>
      </c>
      <c r="M71" s="89"/>
      <c r="N71" s="89">
        <f t="shared" ref="N71" si="141">COUNT(N67:N70)</f>
        <v>1</v>
      </c>
      <c r="O71" s="89">
        <f t="shared" ref="O71" si="142">COUNT(O67:O70)</f>
        <v>0</v>
      </c>
      <c r="P71" s="89">
        <f t="shared" ref="P71" si="143">COUNT(P67:P70)</f>
        <v>1</v>
      </c>
      <c r="Q71" s="89">
        <f t="shared" ref="Q71" si="144">COUNT(Q67:Q70)</f>
        <v>0</v>
      </c>
      <c r="R71" s="89"/>
      <c r="S71" s="89">
        <f t="shared" ref="S71" si="145">COUNT(S67:S70)</f>
        <v>3</v>
      </c>
      <c r="T71" s="89">
        <f t="shared" ref="T71" si="146">COUNT(T67:T70)</f>
        <v>4</v>
      </c>
      <c r="U71" s="89">
        <f t="shared" ref="U71" si="147">COUNT(U67:U70)</f>
        <v>1</v>
      </c>
      <c r="V71" s="89">
        <f t="shared" ref="V71" si="148">COUNT(V67:V70)</f>
        <v>0</v>
      </c>
      <c r="W71" s="89">
        <f t="shared" ref="W71" si="149">COUNT(W67:W70)</f>
        <v>1</v>
      </c>
      <c r="X71" s="89">
        <f t="shared" ref="X71" si="150">COUNT(X67:X70)</f>
        <v>1</v>
      </c>
      <c r="Y71" s="89">
        <f t="shared" ref="Y71" si="151">COUNT(Y67:Y70)</f>
        <v>4</v>
      </c>
      <c r="Z71" s="89">
        <f t="shared" ref="Z71" si="152">COUNT(Z67:Z70)</f>
        <v>3</v>
      </c>
      <c r="AA71" s="89"/>
      <c r="AB71" s="89">
        <f t="shared" ref="AB71" si="153">COUNT(AB67:AB70)</f>
        <v>0</v>
      </c>
      <c r="AC71" s="89">
        <f t="shared" ref="AC71" si="154">COUNT(AC67:AC70)</f>
        <v>0</v>
      </c>
      <c r="AD71" s="89"/>
      <c r="AE71" s="89">
        <f t="shared" ref="AE71" si="155">COUNT(AE67:AE70)</f>
        <v>0</v>
      </c>
      <c r="AF71" s="89">
        <f t="shared" ref="AF71" si="156">COUNT(AF67:AF70)</f>
        <v>0</v>
      </c>
      <c r="AG71" s="89"/>
      <c r="AH71" s="89"/>
    </row>
    <row r="72" spans="1:34" s="93" customFormat="1" x14ac:dyDescent="0.3">
      <c r="A72" s="94" t="str">
        <f t="shared" ref="A72:A73" si="157">A71</f>
        <v>05022435 - Or - Champagne-Mouton (005000OR)</v>
      </c>
      <c r="B72" s="89"/>
      <c r="C72" s="90" t="s">
        <v>257</v>
      </c>
      <c r="D72" s="91"/>
      <c r="E72" s="92">
        <f>COUNTIF(F72:AH72,"&gt;0")</f>
        <v>7</v>
      </c>
      <c r="F72" s="89">
        <f>COUNTIFS(F67:F70,"&gt;0,1")</f>
        <v>0</v>
      </c>
      <c r="G72" s="89">
        <f t="shared" ref="G72:AE72" si="158">COUNTIFS(G67:G70,"&gt;0,1")</f>
        <v>0</v>
      </c>
      <c r="H72" s="89">
        <f t="shared" si="158"/>
        <v>0</v>
      </c>
      <c r="I72" s="89">
        <f t="shared" si="158"/>
        <v>0</v>
      </c>
      <c r="J72" s="89"/>
      <c r="K72" s="89">
        <f t="shared" si="158"/>
        <v>1</v>
      </c>
      <c r="L72" s="89">
        <f t="shared" si="158"/>
        <v>0</v>
      </c>
      <c r="M72" s="89"/>
      <c r="N72" s="89">
        <f t="shared" si="158"/>
        <v>0</v>
      </c>
      <c r="O72" s="89">
        <f t="shared" si="158"/>
        <v>0</v>
      </c>
      <c r="P72" s="89">
        <f t="shared" si="158"/>
        <v>0</v>
      </c>
      <c r="Q72" s="89">
        <f t="shared" si="158"/>
        <v>0</v>
      </c>
      <c r="R72" s="89"/>
      <c r="S72" s="89">
        <f t="shared" si="158"/>
        <v>1</v>
      </c>
      <c r="T72" s="89">
        <f t="shared" si="158"/>
        <v>1</v>
      </c>
      <c r="U72" s="89">
        <f t="shared" si="158"/>
        <v>1</v>
      </c>
      <c r="V72" s="89">
        <f t="shared" si="158"/>
        <v>0</v>
      </c>
      <c r="W72" s="89">
        <f t="shared" si="158"/>
        <v>0</v>
      </c>
      <c r="X72" s="89">
        <f t="shared" si="158"/>
        <v>1</v>
      </c>
      <c r="Y72" s="89">
        <f t="shared" si="158"/>
        <v>4</v>
      </c>
      <c r="Z72" s="89">
        <f t="shared" si="158"/>
        <v>2</v>
      </c>
      <c r="AA72" s="89"/>
      <c r="AB72" s="89">
        <f t="shared" si="158"/>
        <v>0</v>
      </c>
      <c r="AC72" s="89">
        <f t="shared" si="158"/>
        <v>0</v>
      </c>
      <c r="AD72" s="89"/>
      <c r="AE72" s="89">
        <f t="shared" si="158"/>
        <v>0</v>
      </c>
      <c r="AF72" s="89">
        <f>COUNTIFS(AF67:AF70,"&gt;0,1")</f>
        <v>0</v>
      </c>
      <c r="AG72" s="89"/>
      <c r="AH72" s="89"/>
    </row>
    <row r="73" spans="1:34" s="114" customFormat="1" ht="15" thickBot="1" x14ac:dyDescent="0.35">
      <c r="A73" s="111" t="str">
        <f t="shared" si="157"/>
        <v>05022435 - Or - Champagne-Mouton (005000OR)</v>
      </c>
      <c r="B73" s="112"/>
      <c r="C73" s="112" t="s">
        <v>258</v>
      </c>
      <c r="D73" s="112"/>
      <c r="E73" s="113">
        <f>MAX(F73:AH73)</f>
        <v>0.61</v>
      </c>
      <c r="F73" s="112">
        <f>MAX(F67:F70)</f>
        <v>0.02</v>
      </c>
      <c r="G73" s="112">
        <f t="shared" ref="G73:AE73" si="159">MAX(G67:G70)</f>
        <v>0.03</v>
      </c>
      <c r="H73" s="112">
        <f t="shared" si="159"/>
        <v>0</v>
      </c>
      <c r="I73" s="112">
        <f t="shared" si="159"/>
        <v>0</v>
      </c>
      <c r="J73" s="112"/>
      <c r="K73" s="112">
        <f t="shared" si="159"/>
        <v>0.39</v>
      </c>
      <c r="L73" s="112">
        <f t="shared" si="159"/>
        <v>0</v>
      </c>
      <c r="M73" s="112"/>
      <c r="N73" s="112">
        <f t="shared" si="159"/>
        <v>0.1</v>
      </c>
      <c r="O73" s="112">
        <f t="shared" si="159"/>
        <v>0</v>
      </c>
      <c r="P73" s="112">
        <f t="shared" si="159"/>
        <v>0.03</v>
      </c>
      <c r="Q73" s="112">
        <f t="shared" si="159"/>
        <v>0</v>
      </c>
      <c r="R73" s="112"/>
      <c r="S73" s="112">
        <f t="shared" si="159"/>
        <v>0.126</v>
      </c>
      <c r="T73" s="112">
        <f t="shared" si="159"/>
        <v>0.13</v>
      </c>
      <c r="U73" s="112">
        <f t="shared" si="159"/>
        <v>0.13</v>
      </c>
      <c r="V73" s="112">
        <f t="shared" si="159"/>
        <v>0</v>
      </c>
      <c r="W73" s="112">
        <f t="shared" si="159"/>
        <v>0.06</v>
      </c>
      <c r="X73" s="112">
        <f t="shared" si="159"/>
        <v>0.25</v>
      </c>
      <c r="Y73" s="112">
        <f t="shared" si="159"/>
        <v>0.61</v>
      </c>
      <c r="Z73" s="112">
        <f t="shared" si="159"/>
        <v>0.3</v>
      </c>
      <c r="AA73" s="112"/>
      <c r="AB73" s="112">
        <f t="shared" si="159"/>
        <v>0</v>
      </c>
      <c r="AC73" s="112">
        <f t="shared" si="159"/>
        <v>0</v>
      </c>
      <c r="AD73" s="112"/>
      <c r="AE73" s="112">
        <f t="shared" si="159"/>
        <v>0</v>
      </c>
      <c r="AF73" s="112">
        <f>MAX(AF67:AF70)</f>
        <v>0</v>
      </c>
      <c r="AG73" s="112"/>
      <c r="AH73" s="112"/>
    </row>
    <row r="74" spans="1:34" x14ac:dyDescent="0.3">
      <c r="A74" s="81" t="s">
        <v>250</v>
      </c>
      <c r="B74" s="81">
        <v>3</v>
      </c>
      <c r="C74" s="82">
        <v>43965</v>
      </c>
      <c r="D74" s="83">
        <v>0.39930555555555558</v>
      </c>
      <c r="E74" s="88"/>
      <c r="F74" s="81"/>
      <c r="G74" s="81"/>
      <c r="H74" s="81">
        <v>0.04</v>
      </c>
      <c r="I74" s="81"/>
      <c r="J74" s="81"/>
      <c r="K74" s="81"/>
      <c r="L74" s="81"/>
      <c r="M74" s="81"/>
      <c r="N74" s="81"/>
      <c r="O74" s="81"/>
      <c r="P74" s="81">
        <v>0.03</v>
      </c>
      <c r="Q74" s="81"/>
      <c r="R74" s="81"/>
      <c r="S74" s="81"/>
      <c r="T74" s="81"/>
      <c r="U74" s="81"/>
      <c r="V74" s="81"/>
      <c r="W74" s="81"/>
      <c r="X74" s="81">
        <v>0.04</v>
      </c>
      <c r="Y74" s="81">
        <v>0.14000000000000001</v>
      </c>
      <c r="Z74" s="81">
        <v>0.03</v>
      </c>
      <c r="AA74" s="81"/>
      <c r="AB74" s="81"/>
      <c r="AC74" s="81"/>
      <c r="AD74" s="81"/>
      <c r="AE74" s="81"/>
      <c r="AF74" s="81"/>
      <c r="AG74" s="81"/>
      <c r="AH74" s="81"/>
    </row>
    <row r="75" spans="1:34" x14ac:dyDescent="0.3">
      <c r="A75" s="81" t="s">
        <v>250</v>
      </c>
      <c r="B75" s="81">
        <v>3</v>
      </c>
      <c r="C75" s="82">
        <v>43993</v>
      </c>
      <c r="D75" s="83">
        <v>0.3611111111111111</v>
      </c>
      <c r="E75" s="88"/>
      <c r="F75" s="81"/>
      <c r="G75" s="81"/>
      <c r="H75" s="81">
        <v>0.09</v>
      </c>
      <c r="I75" s="81"/>
      <c r="J75" s="81"/>
      <c r="K75" s="81"/>
      <c r="L75" s="81"/>
      <c r="M75" s="81"/>
      <c r="N75" s="81"/>
      <c r="O75" s="81"/>
      <c r="P75" s="81"/>
      <c r="Q75" s="81"/>
      <c r="R75" s="81"/>
      <c r="S75" s="81"/>
      <c r="T75" s="81"/>
      <c r="U75" s="81"/>
      <c r="V75" s="81"/>
      <c r="W75" s="81"/>
      <c r="X75" s="81">
        <v>0.02</v>
      </c>
      <c r="Y75" s="81">
        <v>0.18</v>
      </c>
      <c r="Z75" s="81">
        <v>0.04</v>
      </c>
      <c r="AA75" s="81"/>
      <c r="AB75" s="81"/>
      <c r="AC75" s="81"/>
      <c r="AD75" s="81"/>
      <c r="AE75" s="81"/>
      <c r="AF75" s="81"/>
      <c r="AG75" s="81"/>
      <c r="AH75" s="81"/>
    </row>
    <row r="76" spans="1:34" x14ac:dyDescent="0.3">
      <c r="A76" s="81" t="s">
        <v>250</v>
      </c>
      <c r="B76" s="81">
        <v>3</v>
      </c>
      <c r="C76" s="82">
        <v>44140</v>
      </c>
      <c r="D76" s="83">
        <v>0.40069444444444446</v>
      </c>
      <c r="E76" s="88"/>
      <c r="F76" s="81"/>
      <c r="G76" s="81"/>
      <c r="H76" s="81"/>
      <c r="I76" s="81"/>
      <c r="J76" s="81"/>
      <c r="K76" s="81"/>
      <c r="L76" s="81"/>
      <c r="M76" s="81"/>
      <c r="N76" s="81"/>
      <c r="O76" s="81"/>
      <c r="P76" s="81"/>
      <c r="Q76" s="81"/>
      <c r="R76" s="81"/>
      <c r="S76" s="81"/>
      <c r="T76" s="81"/>
      <c r="U76" s="81"/>
      <c r="V76" s="81"/>
      <c r="W76" s="81"/>
      <c r="X76" s="81"/>
      <c r="Y76" s="81">
        <v>0.53</v>
      </c>
      <c r="Z76" s="81">
        <v>0.2</v>
      </c>
      <c r="AA76" s="81"/>
      <c r="AB76" s="81"/>
      <c r="AC76" s="81"/>
      <c r="AD76" s="81"/>
      <c r="AE76" s="81"/>
      <c r="AF76" s="81"/>
      <c r="AG76" s="81"/>
      <c r="AH76" s="81"/>
    </row>
    <row r="77" spans="1:34" x14ac:dyDescent="0.3">
      <c r="A77" s="81" t="s">
        <v>250</v>
      </c>
      <c r="B77" s="81">
        <v>3</v>
      </c>
      <c r="C77" s="82">
        <v>44154</v>
      </c>
      <c r="D77" s="83">
        <v>0.44305555555555554</v>
      </c>
      <c r="E77" s="88"/>
      <c r="F77" s="81"/>
      <c r="G77" s="81"/>
      <c r="H77" s="81">
        <v>7.0000000000000007E-2</v>
      </c>
      <c r="I77" s="81"/>
      <c r="J77" s="81"/>
      <c r="K77" s="81"/>
      <c r="L77" s="81"/>
      <c r="M77" s="81"/>
      <c r="N77" s="81"/>
      <c r="O77" s="81"/>
      <c r="P77" s="81"/>
      <c r="Q77" s="81"/>
      <c r="R77" s="81"/>
      <c r="S77" s="81"/>
      <c r="T77" s="81"/>
      <c r="U77" s="81"/>
      <c r="V77" s="81"/>
      <c r="W77" s="81"/>
      <c r="X77" s="81"/>
      <c r="Y77" s="81">
        <v>0.31</v>
      </c>
      <c r="Z77" s="81">
        <v>7.0000000000000007E-2</v>
      </c>
      <c r="AA77" s="81"/>
      <c r="AB77" s="81"/>
      <c r="AC77" s="81"/>
      <c r="AD77" s="81"/>
      <c r="AE77" s="81">
        <v>0.02</v>
      </c>
      <c r="AF77" s="81"/>
      <c r="AG77" s="81"/>
      <c r="AH77" s="81"/>
    </row>
    <row r="78" spans="1:34" s="93" customFormat="1" ht="14.4" customHeight="1" x14ac:dyDescent="0.3">
      <c r="A78" s="94" t="str">
        <f>A77</f>
        <v>05024250 - La Charente à ROUMAZIERES-LOUBERT</v>
      </c>
      <c r="B78" s="89"/>
      <c r="C78" s="90" t="s">
        <v>256</v>
      </c>
      <c r="D78" s="91"/>
      <c r="E78" s="92">
        <f>COUNTIF(F78:AH78,"&gt;0")</f>
        <v>6</v>
      </c>
      <c r="F78" s="89">
        <f>COUNT(F74:F77)</f>
        <v>0</v>
      </c>
      <c r="G78" s="89">
        <f t="shared" ref="G78" si="160">COUNT(G74:G77)</f>
        <v>0</v>
      </c>
      <c r="H78" s="89">
        <f t="shared" ref="H78" si="161">COUNT(H74:H77)</f>
        <v>3</v>
      </c>
      <c r="I78" s="89">
        <f t="shared" ref="I78" si="162">COUNT(I74:I77)</f>
        <v>0</v>
      </c>
      <c r="J78" s="89"/>
      <c r="K78" s="89">
        <f t="shared" ref="K78" si="163">COUNT(K74:K77)</f>
        <v>0</v>
      </c>
      <c r="L78" s="89">
        <f t="shared" ref="L78" si="164">COUNT(L74:L77)</f>
        <v>0</v>
      </c>
      <c r="M78" s="89"/>
      <c r="N78" s="89">
        <f t="shared" ref="N78" si="165">COUNT(N74:N77)</f>
        <v>0</v>
      </c>
      <c r="O78" s="89">
        <f t="shared" ref="O78" si="166">COUNT(O74:O77)</f>
        <v>0</v>
      </c>
      <c r="P78" s="89">
        <f t="shared" ref="P78" si="167">COUNT(P74:P77)</f>
        <v>1</v>
      </c>
      <c r="Q78" s="89">
        <f t="shared" ref="Q78" si="168">COUNT(Q74:Q77)</f>
        <v>0</v>
      </c>
      <c r="R78" s="89"/>
      <c r="S78" s="89">
        <f t="shared" ref="S78" si="169">COUNT(S74:S77)</f>
        <v>0</v>
      </c>
      <c r="T78" s="89">
        <f t="shared" ref="T78" si="170">COUNT(T74:T77)</f>
        <v>0</v>
      </c>
      <c r="U78" s="89">
        <f t="shared" ref="U78" si="171">COUNT(U74:U77)</f>
        <v>0</v>
      </c>
      <c r="V78" s="89">
        <f t="shared" ref="V78" si="172">COUNT(V74:V77)</f>
        <v>0</v>
      </c>
      <c r="W78" s="89">
        <f t="shared" ref="W78" si="173">COUNT(W74:W77)</f>
        <v>0</v>
      </c>
      <c r="X78" s="89">
        <f t="shared" ref="X78" si="174">COUNT(X74:X77)</f>
        <v>2</v>
      </c>
      <c r="Y78" s="89">
        <f t="shared" ref="Y78" si="175">COUNT(Y74:Y77)</f>
        <v>4</v>
      </c>
      <c r="Z78" s="89">
        <f t="shared" ref="Z78" si="176">COUNT(Z74:Z77)</f>
        <v>4</v>
      </c>
      <c r="AA78" s="89"/>
      <c r="AB78" s="89">
        <f t="shared" ref="AB78" si="177">COUNT(AB74:AB77)</f>
        <v>0</v>
      </c>
      <c r="AC78" s="89">
        <f t="shared" ref="AC78" si="178">COUNT(AC74:AC77)</f>
        <v>0</v>
      </c>
      <c r="AD78" s="89"/>
      <c r="AE78" s="89">
        <f t="shared" ref="AE78" si="179">COUNT(AE74:AE77)</f>
        <v>1</v>
      </c>
      <c r="AF78" s="89">
        <f t="shared" ref="AF78" si="180">COUNT(AF74:AF77)</f>
        <v>0</v>
      </c>
      <c r="AG78" s="89"/>
      <c r="AH78" s="89"/>
    </row>
    <row r="79" spans="1:34" s="93" customFormat="1" ht="28.8" x14ac:dyDescent="0.3">
      <c r="A79" s="94" t="str">
        <f t="shared" ref="A79:A80" si="181">A78</f>
        <v>05024250 - La Charente à ROUMAZIERES-LOUBERT</v>
      </c>
      <c r="B79" s="89"/>
      <c r="C79" s="90" t="s">
        <v>257</v>
      </c>
      <c r="D79" s="91"/>
      <c r="E79" s="92">
        <f>COUNTIF(F79:AH79,"&gt;0")</f>
        <v>2</v>
      </c>
      <c r="F79" s="89">
        <f>COUNTIFS(F74:F77,"&gt;0,1")</f>
        <v>0</v>
      </c>
      <c r="G79" s="89">
        <f t="shared" ref="G79:AE79" si="182">COUNTIFS(G74:G77,"&gt;0,1")</f>
        <v>0</v>
      </c>
      <c r="H79" s="89">
        <f t="shared" si="182"/>
        <v>0</v>
      </c>
      <c r="I79" s="89">
        <f t="shared" si="182"/>
        <v>0</v>
      </c>
      <c r="J79" s="89"/>
      <c r="K79" s="89">
        <f t="shared" si="182"/>
        <v>0</v>
      </c>
      <c r="L79" s="89">
        <f t="shared" si="182"/>
        <v>0</v>
      </c>
      <c r="M79" s="89"/>
      <c r="N79" s="89">
        <f t="shared" si="182"/>
        <v>0</v>
      </c>
      <c r="O79" s="89">
        <f t="shared" si="182"/>
        <v>0</v>
      </c>
      <c r="P79" s="89">
        <f t="shared" si="182"/>
        <v>0</v>
      </c>
      <c r="Q79" s="89">
        <f t="shared" si="182"/>
        <v>0</v>
      </c>
      <c r="R79" s="89"/>
      <c r="S79" s="89">
        <f t="shared" si="182"/>
        <v>0</v>
      </c>
      <c r="T79" s="89">
        <f t="shared" si="182"/>
        <v>0</v>
      </c>
      <c r="U79" s="89">
        <f t="shared" si="182"/>
        <v>0</v>
      </c>
      <c r="V79" s="89">
        <f t="shared" si="182"/>
        <v>0</v>
      </c>
      <c r="W79" s="89">
        <f t="shared" si="182"/>
        <v>0</v>
      </c>
      <c r="X79" s="89">
        <f t="shared" si="182"/>
        <v>0</v>
      </c>
      <c r="Y79" s="89">
        <f t="shared" si="182"/>
        <v>4</v>
      </c>
      <c r="Z79" s="89">
        <f t="shared" si="182"/>
        <v>1</v>
      </c>
      <c r="AA79" s="89"/>
      <c r="AB79" s="89">
        <f t="shared" si="182"/>
        <v>0</v>
      </c>
      <c r="AC79" s="89">
        <f t="shared" si="182"/>
        <v>0</v>
      </c>
      <c r="AD79" s="89"/>
      <c r="AE79" s="89">
        <f t="shared" si="182"/>
        <v>0</v>
      </c>
      <c r="AF79" s="89">
        <f>COUNTIFS(AF74:AF77,"&gt;0,1")</f>
        <v>0</v>
      </c>
      <c r="AG79" s="89"/>
      <c r="AH79" s="89"/>
    </row>
    <row r="80" spans="1:34" s="114" customFormat="1" ht="29.4" thickBot="1" x14ac:dyDescent="0.35">
      <c r="A80" s="111" t="str">
        <f t="shared" si="181"/>
        <v>05024250 - La Charente à ROUMAZIERES-LOUBERT</v>
      </c>
      <c r="B80" s="112"/>
      <c r="C80" s="112" t="s">
        <v>258</v>
      </c>
      <c r="D80" s="112"/>
      <c r="E80" s="113">
        <f>MAX(F80:AH80)</f>
        <v>0.53</v>
      </c>
      <c r="F80" s="112">
        <f>MAX(F74:F77)</f>
        <v>0</v>
      </c>
      <c r="G80" s="112">
        <f t="shared" ref="G80:AE80" si="183">MAX(G74:G77)</f>
        <v>0</v>
      </c>
      <c r="H80" s="112">
        <f t="shared" si="183"/>
        <v>0.09</v>
      </c>
      <c r="I80" s="112">
        <f t="shared" si="183"/>
        <v>0</v>
      </c>
      <c r="J80" s="112"/>
      <c r="K80" s="112">
        <f t="shared" si="183"/>
        <v>0</v>
      </c>
      <c r="L80" s="112">
        <f t="shared" si="183"/>
        <v>0</v>
      </c>
      <c r="M80" s="112"/>
      <c r="N80" s="112">
        <f t="shared" si="183"/>
        <v>0</v>
      </c>
      <c r="O80" s="112">
        <f t="shared" si="183"/>
        <v>0</v>
      </c>
      <c r="P80" s="112">
        <f t="shared" si="183"/>
        <v>0.03</v>
      </c>
      <c r="Q80" s="112">
        <f t="shared" si="183"/>
        <v>0</v>
      </c>
      <c r="R80" s="112"/>
      <c r="S80" s="112">
        <f t="shared" si="183"/>
        <v>0</v>
      </c>
      <c r="T80" s="112">
        <f t="shared" si="183"/>
        <v>0</v>
      </c>
      <c r="U80" s="112">
        <f t="shared" si="183"/>
        <v>0</v>
      </c>
      <c r="V80" s="112">
        <f t="shared" si="183"/>
        <v>0</v>
      </c>
      <c r="W80" s="112">
        <f t="shared" si="183"/>
        <v>0</v>
      </c>
      <c r="X80" s="112">
        <f t="shared" si="183"/>
        <v>0.04</v>
      </c>
      <c r="Y80" s="112">
        <f t="shared" si="183"/>
        <v>0.53</v>
      </c>
      <c r="Z80" s="112">
        <f t="shared" si="183"/>
        <v>0.2</v>
      </c>
      <c r="AA80" s="112"/>
      <c r="AB80" s="112">
        <f t="shared" si="183"/>
        <v>0</v>
      </c>
      <c r="AC80" s="112">
        <f t="shared" si="183"/>
        <v>0</v>
      </c>
      <c r="AD80" s="112"/>
      <c r="AE80" s="112">
        <f t="shared" si="183"/>
        <v>0.02</v>
      </c>
      <c r="AF80" s="112">
        <f>MAX(AF74:AF77)</f>
        <v>0</v>
      </c>
      <c r="AG80" s="112"/>
      <c r="AH80" s="112"/>
    </row>
    <row r="81" spans="1:34" x14ac:dyDescent="0.3">
      <c r="A81" s="81" t="s">
        <v>251</v>
      </c>
      <c r="B81" s="81">
        <v>3</v>
      </c>
      <c r="C81" s="82">
        <v>43965</v>
      </c>
      <c r="D81" s="83">
        <v>0.40625</v>
      </c>
      <c r="E81" s="88"/>
      <c r="F81" s="81">
        <v>0.03</v>
      </c>
      <c r="G81" s="81">
        <v>0.11</v>
      </c>
      <c r="H81" s="81">
        <v>0.03</v>
      </c>
      <c r="I81" s="81"/>
      <c r="J81" s="81"/>
      <c r="K81" s="81"/>
      <c r="L81" s="81"/>
      <c r="M81" s="81"/>
      <c r="N81" s="81"/>
      <c r="O81" s="81"/>
      <c r="P81" s="81">
        <v>0.04</v>
      </c>
      <c r="Q81" s="81"/>
      <c r="R81" s="81"/>
      <c r="S81" s="81"/>
      <c r="T81" s="81"/>
      <c r="U81" s="81"/>
      <c r="V81" s="81"/>
      <c r="W81" s="81"/>
      <c r="X81" s="81"/>
      <c r="Y81" s="81">
        <v>0.36</v>
      </c>
      <c r="Z81" s="81">
        <v>0.03</v>
      </c>
      <c r="AA81" s="81"/>
      <c r="AB81" s="81"/>
      <c r="AC81" s="81"/>
      <c r="AD81" s="81"/>
      <c r="AE81" s="81"/>
      <c r="AF81" s="81"/>
      <c r="AG81" s="81"/>
      <c r="AH81" s="81"/>
    </row>
    <row r="82" spans="1:34" x14ac:dyDescent="0.3">
      <c r="A82" s="81" t="s">
        <v>251</v>
      </c>
      <c r="B82" s="81">
        <v>3</v>
      </c>
      <c r="C82" s="82">
        <v>43993</v>
      </c>
      <c r="D82" s="83">
        <v>0.36527777777777781</v>
      </c>
      <c r="E82" s="88"/>
      <c r="F82" s="81"/>
      <c r="G82" s="81">
        <v>0.12</v>
      </c>
      <c r="H82" s="81">
        <v>0.08</v>
      </c>
      <c r="I82" s="81"/>
      <c r="J82" s="81"/>
      <c r="K82" s="81"/>
      <c r="L82" s="81"/>
      <c r="M82" s="81"/>
      <c r="N82" s="81"/>
      <c r="O82" s="81"/>
      <c r="P82" s="81"/>
      <c r="Q82" s="81"/>
      <c r="R82" s="81"/>
      <c r="S82" s="81"/>
      <c r="T82" s="81"/>
      <c r="U82" s="81"/>
      <c r="V82" s="81"/>
      <c r="W82" s="81"/>
      <c r="X82" s="81"/>
      <c r="Y82" s="81">
        <v>0.09</v>
      </c>
      <c r="Z82" s="81">
        <v>0.05</v>
      </c>
      <c r="AA82" s="81"/>
      <c r="AB82" s="81"/>
      <c r="AC82" s="81"/>
      <c r="AD82" s="81"/>
      <c r="AE82" s="81"/>
      <c r="AF82" s="81"/>
      <c r="AG82" s="81"/>
      <c r="AH82" s="81"/>
    </row>
    <row r="83" spans="1:34" x14ac:dyDescent="0.3">
      <c r="A83" s="81" t="s">
        <v>251</v>
      </c>
      <c r="B83" s="81">
        <v>3</v>
      </c>
      <c r="C83" s="82">
        <v>44140</v>
      </c>
      <c r="D83" s="83">
        <v>0.34583333333333338</v>
      </c>
      <c r="E83" s="88"/>
      <c r="F83" s="81"/>
      <c r="G83" s="81">
        <v>0.19</v>
      </c>
      <c r="H83" s="81"/>
      <c r="I83" s="81">
        <v>0.02</v>
      </c>
      <c r="J83" s="81"/>
      <c r="K83" s="81"/>
      <c r="L83" s="81"/>
      <c r="M83" s="81"/>
      <c r="N83" s="81"/>
      <c r="O83" s="81"/>
      <c r="P83" s="81"/>
      <c r="Q83" s="81"/>
      <c r="R83" s="81"/>
      <c r="S83" s="81"/>
      <c r="T83" s="81"/>
      <c r="U83" s="81"/>
      <c r="V83" s="81"/>
      <c r="W83" s="81"/>
      <c r="X83" s="81"/>
      <c r="Y83" s="81">
        <v>0.8</v>
      </c>
      <c r="Z83" s="81">
        <v>0.23</v>
      </c>
      <c r="AA83" s="81"/>
      <c r="AB83" s="81"/>
      <c r="AC83" s="81"/>
      <c r="AD83" s="81"/>
      <c r="AE83" s="81"/>
      <c r="AF83" s="81"/>
      <c r="AG83" s="81"/>
      <c r="AH83" s="81"/>
    </row>
    <row r="84" spans="1:34" x14ac:dyDescent="0.3">
      <c r="A84" s="81" t="s">
        <v>251</v>
      </c>
      <c r="B84" s="81">
        <v>3</v>
      </c>
      <c r="C84" s="82">
        <v>44154</v>
      </c>
      <c r="D84" s="83">
        <v>0.38819444444444445</v>
      </c>
      <c r="E84" s="88"/>
      <c r="F84" s="81">
        <v>0.06</v>
      </c>
      <c r="G84" s="81">
        <v>0.13</v>
      </c>
      <c r="H84" s="81">
        <v>0.03</v>
      </c>
      <c r="I84" s="81"/>
      <c r="J84" s="81"/>
      <c r="K84" s="81"/>
      <c r="L84" s="81"/>
      <c r="M84" s="81"/>
      <c r="N84" s="81"/>
      <c r="O84" s="81"/>
      <c r="P84" s="81"/>
      <c r="Q84" s="81"/>
      <c r="R84" s="81"/>
      <c r="S84" s="81"/>
      <c r="T84" s="81"/>
      <c r="U84" s="81"/>
      <c r="V84" s="81"/>
      <c r="W84" s="81"/>
      <c r="X84" s="81"/>
      <c r="Y84" s="81">
        <v>0.57999999999999996</v>
      </c>
      <c r="Z84" s="81">
        <v>0.18</v>
      </c>
      <c r="AA84" s="81"/>
      <c r="AB84" s="81"/>
      <c r="AC84" s="81"/>
      <c r="AD84" s="81"/>
      <c r="AE84" s="81"/>
      <c r="AF84" s="81"/>
      <c r="AG84" s="81"/>
      <c r="AH84" s="81"/>
    </row>
    <row r="85" spans="1:34" s="93" customFormat="1" x14ac:dyDescent="0.3">
      <c r="A85" s="94" t="str">
        <f>A84</f>
        <v>05024305 - La Moulde en amont de Mas-Chaban</v>
      </c>
      <c r="B85" s="89"/>
      <c r="C85" s="90" t="s">
        <v>256</v>
      </c>
      <c r="D85" s="91"/>
      <c r="E85" s="92">
        <f>COUNTIF(F85:AH85,"&gt;0")</f>
        <v>7</v>
      </c>
      <c r="F85" s="89">
        <f>COUNT(F81:F84)</f>
        <v>2</v>
      </c>
      <c r="G85" s="89">
        <f t="shared" ref="G85" si="184">COUNT(G81:G84)</f>
        <v>4</v>
      </c>
      <c r="H85" s="89">
        <f t="shared" ref="H85" si="185">COUNT(H81:H84)</f>
        <v>3</v>
      </c>
      <c r="I85" s="89">
        <f t="shared" ref="I85" si="186">COUNT(I81:I84)</f>
        <v>1</v>
      </c>
      <c r="J85" s="89"/>
      <c r="K85" s="89">
        <f t="shared" ref="K85" si="187">COUNT(K81:K84)</f>
        <v>0</v>
      </c>
      <c r="L85" s="89">
        <f t="shared" ref="L85" si="188">COUNT(L81:L84)</f>
        <v>0</v>
      </c>
      <c r="M85" s="89"/>
      <c r="N85" s="89">
        <f t="shared" ref="N85" si="189">COUNT(N81:N84)</f>
        <v>0</v>
      </c>
      <c r="O85" s="89">
        <f t="shared" ref="O85" si="190">COUNT(O81:O84)</f>
        <v>0</v>
      </c>
      <c r="P85" s="89">
        <f t="shared" ref="P85" si="191">COUNT(P81:P84)</f>
        <v>1</v>
      </c>
      <c r="Q85" s="89">
        <f t="shared" ref="Q85" si="192">COUNT(Q81:Q84)</f>
        <v>0</v>
      </c>
      <c r="R85" s="89"/>
      <c r="S85" s="89">
        <f t="shared" ref="S85" si="193">COUNT(S81:S84)</f>
        <v>0</v>
      </c>
      <c r="T85" s="89">
        <f t="shared" ref="T85" si="194">COUNT(T81:T84)</f>
        <v>0</v>
      </c>
      <c r="U85" s="89">
        <f t="shared" ref="U85" si="195">COUNT(U81:U84)</f>
        <v>0</v>
      </c>
      <c r="V85" s="89">
        <f t="shared" ref="V85" si="196">COUNT(V81:V84)</f>
        <v>0</v>
      </c>
      <c r="W85" s="89">
        <f t="shared" ref="W85" si="197">COUNT(W81:W84)</f>
        <v>0</v>
      </c>
      <c r="X85" s="89">
        <f t="shared" ref="X85" si="198">COUNT(X81:X84)</f>
        <v>0</v>
      </c>
      <c r="Y85" s="89">
        <f t="shared" ref="Y85" si="199">COUNT(Y81:Y84)</f>
        <v>4</v>
      </c>
      <c r="Z85" s="89">
        <f t="shared" ref="Z85" si="200">COUNT(Z81:Z84)</f>
        <v>4</v>
      </c>
      <c r="AA85" s="89"/>
      <c r="AB85" s="89">
        <f t="shared" ref="AB85" si="201">COUNT(AB81:AB84)</f>
        <v>0</v>
      </c>
      <c r="AC85" s="89">
        <f t="shared" ref="AC85" si="202">COUNT(AC81:AC84)</f>
        <v>0</v>
      </c>
      <c r="AD85" s="89"/>
      <c r="AE85" s="89">
        <f t="shared" ref="AE85" si="203">COUNT(AE81:AE84)</f>
        <v>0</v>
      </c>
      <c r="AF85" s="89">
        <f t="shared" ref="AF85" si="204">COUNT(AF81:AF84)</f>
        <v>0</v>
      </c>
      <c r="AG85" s="89"/>
      <c r="AH85" s="89"/>
    </row>
    <row r="86" spans="1:34" s="93" customFormat="1" x14ac:dyDescent="0.3">
      <c r="A86" s="94" t="str">
        <f t="shared" ref="A86:A87" si="205">A85</f>
        <v>05024305 - La Moulde en amont de Mas-Chaban</v>
      </c>
      <c r="B86" s="89"/>
      <c r="C86" s="90" t="s">
        <v>257</v>
      </c>
      <c r="D86" s="91"/>
      <c r="E86" s="92">
        <f>COUNTIF(F86:AH86,"&gt;0")</f>
        <v>3</v>
      </c>
      <c r="F86" s="89">
        <f>COUNTIFS(F81:F84,"&gt;0,1")</f>
        <v>0</v>
      </c>
      <c r="G86" s="89">
        <f t="shared" ref="G86:AE86" si="206">COUNTIFS(G81:G84,"&gt;0,1")</f>
        <v>4</v>
      </c>
      <c r="H86" s="89">
        <f t="shared" si="206"/>
        <v>0</v>
      </c>
      <c r="I86" s="89">
        <f t="shared" si="206"/>
        <v>0</v>
      </c>
      <c r="J86" s="89"/>
      <c r="K86" s="89">
        <f t="shared" si="206"/>
        <v>0</v>
      </c>
      <c r="L86" s="89">
        <f t="shared" si="206"/>
        <v>0</v>
      </c>
      <c r="M86" s="89"/>
      <c r="N86" s="89">
        <f t="shared" si="206"/>
        <v>0</v>
      </c>
      <c r="O86" s="89">
        <f t="shared" si="206"/>
        <v>0</v>
      </c>
      <c r="P86" s="89">
        <f t="shared" si="206"/>
        <v>0</v>
      </c>
      <c r="Q86" s="89">
        <f t="shared" si="206"/>
        <v>0</v>
      </c>
      <c r="R86" s="89"/>
      <c r="S86" s="89">
        <f t="shared" si="206"/>
        <v>0</v>
      </c>
      <c r="T86" s="89">
        <f t="shared" si="206"/>
        <v>0</v>
      </c>
      <c r="U86" s="89">
        <f t="shared" si="206"/>
        <v>0</v>
      </c>
      <c r="V86" s="89">
        <f t="shared" si="206"/>
        <v>0</v>
      </c>
      <c r="W86" s="89">
        <f t="shared" si="206"/>
        <v>0</v>
      </c>
      <c r="X86" s="89">
        <f t="shared" si="206"/>
        <v>0</v>
      </c>
      <c r="Y86" s="89">
        <f t="shared" si="206"/>
        <v>3</v>
      </c>
      <c r="Z86" s="89">
        <f t="shared" si="206"/>
        <v>2</v>
      </c>
      <c r="AA86" s="89"/>
      <c r="AB86" s="89">
        <f t="shared" si="206"/>
        <v>0</v>
      </c>
      <c r="AC86" s="89">
        <f t="shared" si="206"/>
        <v>0</v>
      </c>
      <c r="AD86" s="89"/>
      <c r="AE86" s="89">
        <f t="shared" si="206"/>
        <v>0</v>
      </c>
      <c r="AF86" s="89">
        <f>COUNTIFS(AF81:AF84,"&gt;0,1")</f>
        <v>0</v>
      </c>
      <c r="AG86" s="89"/>
      <c r="AH86" s="89"/>
    </row>
    <row r="87" spans="1:34" s="114" customFormat="1" ht="15" thickBot="1" x14ac:dyDescent="0.35">
      <c r="A87" s="111" t="str">
        <f t="shared" si="205"/>
        <v>05024305 - La Moulde en amont de Mas-Chaban</v>
      </c>
      <c r="B87" s="112"/>
      <c r="C87" s="112" t="s">
        <v>258</v>
      </c>
      <c r="D87" s="112"/>
      <c r="E87" s="113">
        <f>MAX(F87:AH87)</f>
        <v>0.8</v>
      </c>
      <c r="F87" s="112">
        <f>MAX(F81:F84)</f>
        <v>0.06</v>
      </c>
      <c r="G87" s="112">
        <f t="shared" ref="G87:AE87" si="207">MAX(G81:G84)</f>
        <v>0.19</v>
      </c>
      <c r="H87" s="112">
        <f t="shared" si="207"/>
        <v>0.08</v>
      </c>
      <c r="I87" s="112">
        <f t="shared" si="207"/>
        <v>0.02</v>
      </c>
      <c r="J87" s="112"/>
      <c r="K87" s="112">
        <f t="shared" si="207"/>
        <v>0</v>
      </c>
      <c r="L87" s="112">
        <f t="shared" si="207"/>
        <v>0</v>
      </c>
      <c r="M87" s="112"/>
      <c r="N87" s="112">
        <f t="shared" si="207"/>
        <v>0</v>
      </c>
      <c r="O87" s="112">
        <f t="shared" si="207"/>
        <v>0</v>
      </c>
      <c r="P87" s="112">
        <f t="shared" si="207"/>
        <v>0.04</v>
      </c>
      <c r="Q87" s="112">
        <f t="shared" si="207"/>
        <v>0</v>
      </c>
      <c r="R87" s="112"/>
      <c r="S87" s="112">
        <f t="shared" si="207"/>
        <v>0</v>
      </c>
      <c r="T87" s="112">
        <f t="shared" si="207"/>
        <v>0</v>
      </c>
      <c r="U87" s="112">
        <f t="shared" si="207"/>
        <v>0</v>
      </c>
      <c r="V87" s="112">
        <f t="shared" si="207"/>
        <v>0</v>
      </c>
      <c r="W87" s="112">
        <f t="shared" si="207"/>
        <v>0</v>
      </c>
      <c r="X87" s="112">
        <f t="shared" si="207"/>
        <v>0</v>
      </c>
      <c r="Y87" s="112">
        <f t="shared" si="207"/>
        <v>0.8</v>
      </c>
      <c r="Z87" s="112">
        <f t="shared" si="207"/>
        <v>0.23</v>
      </c>
      <c r="AA87" s="112"/>
      <c r="AB87" s="112">
        <f t="shared" si="207"/>
        <v>0</v>
      </c>
      <c r="AC87" s="112">
        <f t="shared" si="207"/>
        <v>0</v>
      </c>
      <c r="AD87" s="112"/>
      <c r="AE87" s="112">
        <f t="shared" si="207"/>
        <v>0</v>
      </c>
      <c r="AF87" s="112">
        <f>MAX(AF81:AF84)</f>
        <v>0</v>
      </c>
      <c r="AG87" s="112"/>
      <c r="AH87" s="112"/>
    </row>
    <row r="88" spans="1:34" x14ac:dyDescent="0.3">
      <c r="A88" s="81" t="s">
        <v>252</v>
      </c>
      <c r="B88" s="81">
        <v>1</v>
      </c>
      <c r="C88" s="82">
        <v>43970</v>
      </c>
      <c r="D88" s="83">
        <v>0.57638888888888895</v>
      </c>
      <c r="E88" s="88"/>
      <c r="F88" s="81"/>
      <c r="G88" s="81"/>
      <c r="H88" s="81"/>
      <c r="I88" s="81"/>
      <c r="J88" s="81"/>
      <c r="K88" s="81"/>
      <c r="L88" s="81"/>
      <c r="M88" s="81"/>
      <c r="N88" s="81"/>
      <c r="O88" s="81"/>
      <c r="P88" s="81">
        <v>0.06</v>
      </c>
      <c r="Q88" s="81"/>
      <c r="R88" s="81"/>
      <c r="S88" s="81"/>
      <c r="T88" s="81"/>
      <c r="U88" s="81"/>
      <c r="V88" s="81"/>
      <c r="W88" s="81"/>
      <c r="X88" s="81"/>
      <c r="Y88" s="81">
        <v>0.08</v>
      </c>
      <c r="Z88" s="81"/>
      <c r="AA88" s="81"/>
      <c r="AB88" s="81"/>
      <c r="AC88" s="81"/>
      <c r="AD88" s="81"/>
      <c r="AE88" s="81"/>
      <c r="AF88" s="81"/>
      <c r="AG88" s="81"/>
      <c r="AH88" s="81"/>
    </row>
    <row r="89" spans="1:34" x14ac:dyDescent="0.3">
      <c r="A89" s="81" t="s">
        <v>252</v>
      </c>
      <c r="B89" s="81">
        <v>1</v>
      </c>
      <c r="C89" s="82">
        <v>43991</v>
      </c>
      <c r="D89" s="83">
        <v>0.3888888888888889</v>
      </c>
      <c r="E89" s="88"/>
      <c r="F89" s="81"/>
      <c r="G89" s="81"/>
      <c r="H89" s="81">
        <v>0.04</v>
      </c>
      <c r="I89" s="81"/>
      <c r="J89" s="81"/>
      <c r="K89" s="81"/>
      <c r="L89" s="81"/>
      <c r="M89" s="81"/>
      <c r="N89" s="81"/>
      <c r="O89" s="81"/>
      <c r="P89" s="81"/>
      <c r="Q89" s="81"/>
      <c r="R89" s="81"/>
      <c r="S89" s="81"/>
      <c r="T89" s="81"/>
      <c r="U89" s="81"/>
      <c r="V89" s="81"/>
      <c r="W89" s="81"/>
      <c r="X89" s="81"/>
      <c r="Y89" s="81">
        <v>0.14000000000000001</v>
      </c>
      <c r="Z89" s="81"/>
      <c r="AA89" s="81"/>
      <c r="AB89" s="81"/>
      <c r="AC89" s="81"/>
      <c r="AD89" s="81"/>
      <c r="AE89" s="81"/>
      <c r="AF89" s="81"/>
      <c r="AG89" s="81"/>
      <c r="AH89" s="81"/>
    </row>
    <row r="90" spans="1:34" x14ac:dyDescent="0.3">
      <c r="A90" s="81" t="s">
        <v>252</v>
      </c>
      <c r="B90" s="81">
        <v>1</v>
      </c>
      <c r="C90" s="82">
        <v>44140</v>
      </c>
      <c r="D90" s="83">
        <v>0.35972222222222222</v>
      </c>
      <c r="E90" s="88"/>
      <c r="F90" s="81"/>
      <c r="G90" s="81"/>
      <c r="H90" s="81"/>
      <c r="I90" s="81"/>
      <c r="J90" s="81"/>
      <c r="K90" s="81"/>
      <c r="L90" s="81"/>
      <c r="M90" s="81"/>
      <c r="N90" s="81"/>
      <c r="O90" s="81"/>
      <c r="P90" s="81"/>
      <c r="Q90" s="81">
        <v>0.05</v>
      </c>
      <c r="R90" s="81"/>
      <c r="S90" s="81"/>
      <c r="T90" s="81"/>
      <c r="U90" s="81"/>
      <c r="V90" s="81"/>
      <c r="W90" s="81"/>
      <c r="X90" s="81">
        <v>0.05</v>
      </c>
      <c r="Y90" s="81">
        <v>0.15</v>
      </c>
      <c r="Z90" s="81"/>
      <c r="AA90" s="81"/>
      <c r="AB90" s="81"/>
      <c r="AC90" s="81"/>
      <c r="AD90" s="81"/>
      <c r="AE90" s="81"/>
      <c r="AF90" s="81"/>
      <c r="AG90" s="81"/>
      <c r="AH90" s="81"/>
    </row>
    <row r="91" spans="1:34" x14ac:dyDescent="0.3">
      <c r="A91" s="81" t="s">
        <v>252</v>
      </c>
      <c r="B91" s="81">
        <v>1</v>
      </c>
      <c r="C91" s="82">
        <v>44154</v>
      </c>
      <c r="D91" s="83">
        <v>0.42986111111111108</v>
      </c>
      <c r="E91" s="88"/>
      <c r="F91" s="81"/>
      <c r="G91" s="81"/>
      <c r="H91" s="81"/>
      <c r="I91" s="81"/>
      <c r="J91" s="81"/>
      <c r="K91" s="81"/>
      <c r="L91" s="81"/>
      <c r="M91" s="81"/>
      <c r="N91" s="81"/>
      <c r="O91" s="81"/>
      <c r="P91" s="81"/>
      <c r="Q91" s="81"/>
      <c r="R91" s="81"/>
      <c r="S91" s="81"/>
      <c r="T91" s="81"/>
      <c r="U91" s="81"/>
      <c r="V91" s="81"/>
      <c r="W91" s="81"/>
      <c r="X91" s="81">
        <v>0.04</v>
      </c>
      <c r="Y91" s="81">
        <v>0.12</v>
      </c>
      <c r="Z91" s="81"/>
      <c r="AA91" s="81"/>
      <c r="AB91" s="81"/>
      <c r="AC91" s="81"/>
      <c r="AD91" s="81"/>
      <c r="AE91" s="81"/>
      <c r="AF91" s="81"/>
      <c r="AG91" s="81"/>
      <c r="AH91" s="81"/>
    </row>
    <row r="92" spans="1:34" s="93" customFormat="1" x14ac:dyDescent="0.3">
      <c r="A92" s="94" t="str">
        <f>A91</f>
        <v>05024309 - La Charente au niveau de Videix</v>
      </c>
      <c r="B92" s="89"/>
      <c r="C92" s="90" t="s">
        <v>256</v>
      </c>
      <c r="D92" s="91"/>
      <c r="E92" s="92">
        <f>COUNTIF(F92:AH92,"&gt;0")</f>
        <v>5</v>
      </c>
      <c r="F92" s="89">
        <f>COUNT(F88:F91)</f>
        <v>0</v>
      </c>
      <c r="G92" s="89">
        <f t="shared" ref="G92" si="208">COUNT(G88:G91)</f>
        <v>0</v>
      </c>
      <c r="H92" s="89">
        <f t="shared" ref="H92" si="209">COUNT(H88:H91)</f>
        <v>1</v>
      </c>
      <c r="I92" s="89">
        <f t="shared" ref="I92" si="210">COUNT(I88:I91)</f>
        <v>0</v>
      </c>
      <c r="J92" s="89"/>
      <c r="K92" s="89">
        <f t="shared" ref="K92" si="211">COUNT(K88:K91)</f>
        <v>0</v>
      </c>
      <c r="L92" s="89">
        <f t="shared" ref="L92" si="212">COUNT(L88:L91)</f>
        <v>0</v>
      </c>
      <c r="M92" s="89"/>
      <c r="N92" s="89">
        <f t="shared" ref="N92" si="213">COUNT(N88:N91)</f>
        <v>0</v>
      </c>
      <c r="O92" s="89">
        <f t="shared" ref="O92" si="214">COUNT(O88:O91)</f>
        <v>0</v>
      </c>
      <c r="P92" s="89">
        <f t="shared" ref="P92" si="215">COUNT(P88:P91)</f>
        <v>1</v>
      </c>
      <c r="Q92" s="89">
        <f t="shared" ref="Q92" si="216">COUNT(Q88:Q91)</f>
        <v>1</v>
      </c>
      <c r="R92" s="89"/>
      <c r="S92" s="89">
        <f t="shared" ref="S92" si="217">COUNT(S88:S91)</f>
        <v>0</v>
      </c>
      <c r="T92" s="89">
        <f t="shared" ref="T92" si="218">COUNT(T88:T91)</f>
        <v>0</v>
      </c>
      <c r="U92" s="89">
        <f t="shared" ref="U92" si="219">COUNT(U88:U91)</f>
        <v>0</v>
      </c>
      <c r="V92" s="89">
        <f t="shared" ref="V92" si="220">COUNT(V88:V91)</f>
        <v>0</v>
      </c>
      <c r="W92" s="89">
        <f t="shared" ref="W92" si="221">COUNT(W88:W91)</f>
        <v>0</v>
      </c>
      <c r="X92" s="89">
        <f t="shared" ref="X92" si="222">COUNT(X88:X91)</f>
        <v>2</v>
      </c>
      <c r="Y92" s="89">
        <f t="shared" ref="Y92" si="223">COUNT(Y88:Y91)</f>
        <v>4</v>
      </c>
      <c r="Z92" s="89">
        <f t="shared" ref="Z92" si="224">COUNT(Z88:Z91)</f>
        <v>0</v>
      </c>
      <c r="AA92" s="89"/>
      <c r="AB92" s="89">
        <f t="shared" ref="AB92" si="225">COUNT(AB88:AB91)</f>
        <v>0</v>
      </c>
      <c r="AC92" s="89">
        <f t="shared" ref="AC92" si="226">COUNT(AC88:AC91)</f>
        <v>0</v>
      </c>
      <c r="AD92" s="89"/>
      <c r="AE92" s="89">
        <f t="shared" ref="AE92" si="227">COUNT(AE88:AE91)</f>
        <v>0</v>
      </c>
      <c r="AF92" s="89">
        <f t="shared" ref="AF92" si="228">COUNT(AF88:AF91)</f>
        <v>0</v>
      </c>
      <c r="AG92" s="89"/>
      <c r="AH92" s="89"/>
    </row>
    <row r="93" spans="1:34" s="93" customFormat="1" x14ac:dyDescent="0.3">
      <c r="A93" s="94" t="str">
        <f t="shared" ref="A93:A94" si="229">A92</f>
        <v>05024309 - La Charente au niveau de Videix</v>
      </c>
      <c r="B93" s="89"/>
      <c r="C93" s="90" t="s">
        <v>257</v>
      </c>
      <c r="D93" s="91"/>
      <c r="E93" s="92">
        <f>COUNTIF(F93:AH93,"&gt;0")</f>
        <v>1</v>
      </c>
      <c r="F93" s="89">
        <f>COUNTIFS(F88:F91,"&gt;0,1")</f>
        <v>0</v>
      </c>
      <c r="G93" s="89">
        <f t="shared" ref="G93:AE93" si="230">COUNTIFS(G88:G91,"&gt;0,1")</f>
        <v>0</v>
      </c>
      <c r="H93" s="89">
        <f t="shared" si="230"/>
        <v>0</v>
      </c>
      <c r="I93" s="89">
        <f t="shared" si="230"/>
        <v>0</v>
      </c>
      <c r="J93" s="89"/>
      <c r="K93" s="89">
        <f t="shared" si="230"/>
        <v>0</v>
      </c>
      <c r="L93" s="89">
        <f t="shared" si="230"/>
        <v>0</v>
      </c>
      <c r="M93" s="89"/>
      <c r="N93" s="89">
        <f t="shared" si="230"/>
        <v>0</v>
      </c>
      <c r="O93" s="89">
        <f t="shared" si="230"/>
        <v>0</v>
      </c>
      <c r="P93" s="89">
        <f t="shared" si="230"/>
        <v>0</v>
      </c>
      <c r="Q93" s="89">
        <f t="shared" si="230"/>
        <v>0</v>
      </c>
      <c r="R93" s="89"/>
      <c r="S93" s="89">
        <f t="shared" si="230"/>
        <v>0</v>
      </c>
      <c r="T93" s="89">
        <f t="shared" si="230"/>
        <v>0</v>
      </c>
      <c r="U93" s="89">
        <f t="shared" si="230"/>
        <v>0</v>
      </c>
      <c r="V93" s="89">
        <f t="shared" si="230"/>
        <v>0</v>
      </c>
      <c r="W93" s="89">
        <f t="shared" si="230"/>
        <v>0</v>
      </c>
      <c r="X93" s="89">
        <f t="shared" si="230"/>
        <v>0</v>
      </c>
      <c r="Y93" s="89">
        <f t="shared" si="230"/>
        <v>3</v>
      </c>
      <c r="Z93" s="89">
        <f t="shared" si="230"/>
        <v>0</v>
      </c>
      <c r="AA93" s="89"/>
      <c r="AB93" s="89">
        <f t="shared" si="230"/>
        <v>0</v>
      </c>
      <c r="AC93" s="89">
        <f t="shared" si="230"/>
        <v>0</v>
      </c>
      <c r="AD93" s="89"/>
      <c r="AE93" s="89">
        <f t="shared" si="230"/>
        <v>0</v>
      </c>
      <c r="AF93" s="89">
        <f>COUNTIFS(AF88:AF91,"&gt;0,1")</f>
        <v>0</v>
      </c>
      <c r="AG93" s="89"/>
      <c r="AH93" s="89"/>
    </row>
    <row r="94" spans="1:34" s="114" customFormat="1" ht="15" thickBot="1" x14ac:dyDescent="0.35">
      <c r="A94" s="111" t="str">
        <f t="shared" si="229"/>
        <v>05024309 - La Charente au niveau de Videix</v>
      </c>
      <c r="B94" s="112"/>
      <c r="C94" s="112" t="s">
        <v>258</v>
      </c>
      <c r="D94" s="112"/>
      <c r="E94" s="113">
        <f>MAX(F94:AH94)</f>
        <v>0.15</v>
      </c>
      <c r="F94" s="112">
        <f>MAX(F88:F91)</f>
        <v>0</v>
      </c>
      <c r="G94" s="112">
        <f t="shared" ref="G94:AE94" si="231">MAX(G88:G91)</f>
        <v>0</v>
      </c>
      <c r="H94" s="112">
        <f t="shared" si="231"/>
        <v>0.04</v>
      </c>
      <c r="I94" s="112">
        <f t="shared" si="231"/>
        <v>0</v>
      </c>
      <c r="J94" s="112"/>
      <c r="K94" s="112">
        <f t="shared" si="231"/>
        <v>0</v>
      </c>
      <c r="L94" s="112">
        <f t="shared" si="231"/>
        <v>0</v>
      </c>
      <c r="M94" s="112"/>
      <c r="N94" s="112">
        <f t="shared" si="231"/>
        <v>0</v>
      </c>
      <c r="O94" s="112">
        <f t="shared" si="231"/>
        <v>0</v>
      </c>
      <c r="P94" s="112">
        <f t="shared" si="231"/>
        <v>0.06</v>
      </c>
      <c r="Q94" s="112">
        <f t="shared" si="231"/>
        <v>0.05</v>
      </c>
      <c r="R94" s="112"/>
      <c r="S94" s="112">
        <f t="shared" si="231"/>
        <v>0</v>
      </c>
      <c r="T94" s="112">
        <f t="shared" si="231"/>
        <v>0</v>
      </c>
      <c r="U94" s="112">
        <f t="shared" si="231"/>
        <v>0</v>
      </c>
      <c r="V94" s="112">
        <f t="shared" si="231"/>
        <v>0</v>
      </c>
      <c r="W94" s="112">
        <f t="shared" si="231"/>
        <v>0</v>
      </c>
      <c r="X94" s="112">
        <f t="shared" si="231"/>
        <v>0.05</v>
      </c>
      <c r="Y94" s="112">
        <f t="shared" si="231"/>
        <v>0.15</v>
      </c>
      <c r="Z94" s="112">
        <f t="shared" si="231"/>
        <v>0</v>
      </c>
      <c r="AA94" s="112"/>
      <c r="AB94" s="112">
        <f t="shared" si="231"/>
        <v>0</v>
      </c>
      <c r="AC94" s="112">
        <f t="shared" si="231"/>
        <v>0</v>
      </c>
      <c r="AD94" s="112"/>
      <c r="AE94" s="112">
        <f t="shared" si="231"/>
        <v>0</v>
      </c>
      <c r="AF94" s="112">
        <f>MAX(AF88:AF91)</f>
        <v>0</v>
      </c>
      <c r="AG94" s="112"/>
      <c r="AH94" s="112"/>
    </row>
  </sheetData>
  <autoFilter ref="A2:AH94"/>
  <conditionalFormatting sqref="F17:AE22 F26:AE31 F35:AE38 F42:AE42 F53:AE56 F60:AE63 F67:AE70 F74:AE77 F81:AE84 F88:AE91 F1:AH8 AF53:AH58 AF17:AH24 AF10:AH15 F10:AE13 AF26:AH33 AF35:AH40 AF42:AH44 AF46:AH49 AF60:AH65 AF67:AH72 AF74:AH79 AF81:AH86 AF88:AH93 F95:AH1048576">
    <cfRule type="cellIs" dxfId="433" priority="27" operator="greaterThanOrEqual">
      <formula>0.1</formula>
    </cfRule>
  </conditionalFormatting>
  <conditionalFormatting sqref="F14:AE15">
    <cfRule type="cellIs" dxfId="432" priority="26" operator="greaterThanOrEqual">
      <formula>0.1</formula>
    </cfRule>
  </conditionalFormatting>
  <conditionalFormatting sqref="F23:AE24">
    <cfRule type="cellIs" dxfId="431" priority="25" operator="greaterThanOrEqual">
      <formula>0.1</formula>
    </cfRule>
  </conditionalFormatting>
  <conditionalFormatting sqref="F32:AE33">
    <cfRule type="cellIs" dxfId="430" priority="24" operator="greaterThanOrEqual">
      <formula>0.1</formula>
    </cfRule>
  </conditionalFormatting>
  <conditionalFormatting sqref="F39:AE40">
    <cfRule type="cellIs" dxfId="429" priority="23" operator="greaterThanOrEqual">
      <formula>0.1</formula>
    </cfRule>
  </conditionalFormatting>
  <conditionalFormatting sqref="F43:AE44">
    <cfRule type="cellIs" dxfId="428" priority="22" operator="greaterThanOrEqual">
      <formula>0.1</formula>
    </cfRule>
  </conditionalFormatting>
  <conditionalFormatting sqref="F57:AE58">
    <cfRule type="cellIs" dxfId="427" priority="21" operator="greaterThanOrEqual">
      <formula>0.1</formula>
    </cfRule>
  </conditionalFormatting>
  <conditionalFormatting sqref="F64:AE65">
    <cfRule type="cellIs" dxfId="426" priority="20" operator="greaterThanOrEqual">
      <formula>0.1</formula>
    </cfRule>
  </conditionalFormatting>
  <conditionalFormatting sqref="F71:AE72">
    <cfRule type="cellIs" dxfId="425" priority="19" operator="greaterThanOrEqual">
      <formula>0.1</formula>
    </cfRule>
  </conditionalFormatting>
  <conditionalFormatting sqref="F78:AE79">
    <cfRule type="cellIs" dxfId="424" priority="18" operator="greaterThanOrEqual">
      <formula>0.1</formula>
    </cfRule>
  </conditionalFormatting>
  <conditionalFormatting sqref="F85:AE86">
    <cfRule type="cellIs" dxfId="423" priority="17" operator="greaterThanOrEqual">
      <formula>0.1</formula>
    </cfRule>
  </conditionalFormatting>
  <conditionalFormatting sqref="F92:AE93">
    <cfRule type="cellIs" dxfId="422" priority="16" operator="greaterThanOrEqual">
      <formula>0.1</formula>
    </cfRule>
  </conditionalFormatting>
  <conditionalFormatting sqref="F46:AE49">
    <cfRule type="cellIs" dxfId="421" priority="15" operator="greaterThanOrEqual">
      <formula>0.1</formula>
    </cfRule>
  </conditionalFormatting>
  <conditionalFormatting sqref="F87:AH87">
    <cfRule type="cellIs" dxfId="420" priority="2" operator="greaterThanOrEqual">
      <formula>0.1</formula>
    </cfRule>
  </conditionalFormatting>
  <conditionalFormatting sqref="F50:AH52">
    <cfRule type="cellIs" dxfId="419" priority="13" operator="greaterThanOrEqual">
      <formula>0.1</formula>
    </cfRule>
  </conditionalFormatting>
  <conditionalFormatting sqref="F16:AH16">
    <cfRule type="cellIs" dxfId="418" priority="12" operator="greaterThanOrEqual">
      <formula>0.1</formula>
    </cfRule>
  </conditionalFormatting>
  <conditionalFormatting sqref="F9:AH9">
    <cfRule type="cellIs" dxfId="417" priority="11" operator="greaterThanOrEqual">
      <formula>0.1</formula>
    </cfRule>
  </conditionalFormatting>
  <conditionalFormatting sqref="F25:AH25">
    <cfRule type="cellIs" dxfId="416" priority="10" operator="greaterThanOrEqual">
      <formula>0.1</formula>
    </cfRule>
  </conditionalFormatting>
  <conditionalFormatting sqref="F34:AH34">
    <cfRule type="cellIs" dxfId="415" priority="9" operator="greaterThanOrEqual">
      <formula>0.1</formula>
    </cfRule>
  </conditionalFormatting>
  <conditionalFormatting sqref="F41:AH41">
    <cfRule type="cellIs" dxfId="414" priority="8" operator="greaterThanOrEqual">
      <formula>0.1</formula>
    </cfRule>
  </conditionalFormatting>
  <conditionalFormatting sqref="F45:AH45">
    <cfRule type="cellIs" dxfId="413" priority="7" operator="greaterThanOrEqual">
      <formula>0.1</formula>
    </cfRule>
  </conditionalFormatting>
  <conditionalFormatting sqref="F59:AH59">
    <cfRule type="cellIs" dxfId="412" priority="6" operator="greaterThanOrEqual">
      <formula>0.1</formula>
    </cfRule>
  </conditionalFormatting>
  <conditionalFormatting sqref="F66:AH66">
    <cfRule type="cellIs" dxfId="411" priority="5" operator="greaterThanOrEqual">
      <formula>0.1</formula>
    </cfRule>
  </conditionalFormatting>
  <conditionalFormatting sqref="F73:AH73">
    <cfRule type="cellIs" dxfId="410" priority="4" operator="greaterThanOrEqual">
      <formula>0.1</formula>
    </cfRule>
  </conditionalFormatting>
  <conditionalFormatting sqref="F80:AH80">
    <cfRule type="cellIs" dxfId="409" priority="3" operator="greaterThanOrEqual">
      <formula>0.1</formula>
    </cfRule>
  </conditionalFormatting>
  <conditionalFormatting sqref="F94:AH94">
    <cfRule type="cellIs" dxfId="408" priority="1" operator="greaterThanOrEqual">
      <formula>0.1</formula>
    </cfRule>
  </conditionalFormatting>
  <pageMargins left="0.78740157499999996" right="0.78740157499999996" top="0.984251969" bottom="0.984251969" header="0.4921259845" footer="0.49212598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workbookViewId="0">
      <pane ySplit="2" topLeftCell="A3" activePane="bottomLeft" state="frozen"/>
      <selection pane="bottomLeft" activeCell="I116" sqref="I116"/>
    </sheetView>
  </sheetViews>
  <sheetFormatPr baseColWidth="10" defaultRowHeight="14.4" x14ac:dyDescent="0.3"/>
  <cols>
    <col min="1" max="1" width="70.77734375" customWidth="1"/>
    <col min="2" max="2" width="4.109375" hidden="1" customWidth="1"/>
    <col min="3" max="3" width="10.5546875" bestFit="1" customWidth="1"/>
    <col min="4" max="4" width="9.6640625" hidden="1" customWidth="1"/>
    <col min="5" max="5" width="16.44140625" hidden="1" customWidth="1"/>
    <col min="6" max="6" width="10.77734375" customWidth="1"/>
    <col min="7" max="7" width="10.77734375" hidden="1" customWidth="1"/>
    <col min="8" max="8" width="10.77734375" customWidth="1"/>
  </cols>
  <sheetData>
    <row r="1" spans="1:11" ht="15.6" x14ac:dyDescent="0.3">
      <c r="A1" s="147" t="s">
        <v>253</v>
      </c>
      <c r="B1" s="147"/>
      <c r="C1" s="147"/>
      <c r="D1" s="147"/>
      <c r="E1" s="147"/>
      <c r="F1" s="147"/>
      <c r="G1" s="147"/>
      <c r="H1" s="147"/>
      <c r="I1" s="147"/>
      <c r="J1" s="147"/>
      <c r="K1" s="147"/>
    </row>
    <row r="2" spans="1:11" ht="43.2" x14ac:dyDescent="0.3">
      <c r="A2" s="80" t="s">
        <v>215</v>
      </c>
      <c r="B2" s="80" t="s">
        <v>216</v>
      </c>
      <c r="C2" s="80" t="s">
        <v>217</v>
      </c>
      <c r="D2" s="80" t="s">
        <v>218</v>
      </c>
      <c r="E2" s="80" t="s">
        <v>259</v>
      </c>
      <c r="F2" s="80" t="s">
        <v>259</v>
      </c>
      <c r="G2" s="80" t="s">
        <v>260</v>
      </c>
      <c r="H2" s="80" t="s">
        <v>260</v>
      </c>
    </row>
    <row r="3" spans="1:11" x14ac:dyDescent="0.3">
      <c r="A3" s="81" t="s">
        <v>241</v>
      </c>
      <c r="B3" s="81">
        <v>1</v>
      </c>
      <c r="C3" s="82">
        <v>43964</v>
      </c>
      <c r="D3" s="83">
        <v>0.32500000000000001</v>
      </c>
      <c r="E3" s="81" t="s">
        <v>261</v>
      </c>
      <c r="F3" s="81">
        <v>210</v>
      </c>
      <c r="G3" s="81" t="s">
        <v>262</v>
      </c>
      <c r="H3" s="81" t="s">
        <v>410</v>
      </c>
    </row>
    <row r="4" spans="1:11" x14ac:dyDescent="0.3">
      <c r="A4" s="81" t="s">
        <v>241</v>
      </c>
      <c r="B4" s="81">
        <v>1</v>
      </c>
      <c r="C4" s="82">
        <v>43992</v>
      </c>
      <c r="D4" s="83">
        <v>0.31736111111111115</v>
      </c>
      <c r="E4" s="81" t="s">
        <v>263</v>
      </c>
      <c r="F4" s="81">
        <v>80</v>
      </c>
      <c r="G4" s="81" t="s">
        <v>263</v>
      </c>
      <c r="H4" s="81">
        <v>80</v>
      </c>
    </row>
    <row r="5" spans="1:11" x14ac:dyDescent="0.3">
      <c r="A5" s="81" t="s">
        <v>241</v>
      </c>
      <c r="B5" s="81">
        <v>1</v>
      </c>
      <c r="C5" s="82">
        <v>44034</v>
      </c>
      <c r="D5" s="83">
        <v>0.34097222222222223</v>
      </c>
      <c r="E5" s="81" t="s">
        <v>264</v>
      </c>
      <c r="F5" s="81">
        <v>40</v>
      </c>
      <c r="G5" s="81" t="s">
        <v>264</v>
      </c>
      <c r="H5" s="81">
        <v>40</v>
      </c>
    </row>
    <row r="6" spans="1:11" x14ac:dyDescent="0.3">
      <c r="A6" s="81" t="s">
        <v>241</v>
      </c>
      <c r="B6" s="81">
        <v>1</v>
      </c>
      <c r="C6" s="82">
        <v>44090</v>
      </c>
      <c r="D6" s="83">
        <v>0.3520833333333333</v>
      </c>
      <c r="E6" s="81" t="s">
        <v>264</v>
      </c>
      <c r="F6" s="81">
        <v>40</v>
      </c>
      <c r="G6" s="81" t="s">
        <v>264</v>
      </c>
      <c r="H6" s="81">
        <v>40</v>
      </c>
    </row>
    <row r="7" spans="1:11" x14ac:dyDescent="0.3">
      <c r="A7" s="81" t="s">
        <v>241</v>
      </c>
      <c r="B7" s="81">
        <v>1</v>
      </c>
      <c r="C7" s="82">
        <v>44138</v>
      </c>
      <c r="D7" s="83">
        <v>0.37152777777777773</v>
      </c>
      <c r="E7" s="81" t="s">
        <v>265</v>
      </c>
      <c r="F7" s="81">
        <v>390</v>
      </c>
      <c r="G7" s="81" t="s">
        <v>266</v>
      </c>
      <c r="H7" s="81">
        <v>120</v>
      </c>
    </row>
    <row r="8" spans="1:11" x14ac:dyDescent="0.3">
      <c r="A8" s="81" t="s">
        <v>241</v>
      </c>
      <c r="B8" s="81">
        <v>1</v>
      </c>
      <c r="C8" s="82">
        <v>44153</v>
      </c>
      <c r="D8" s="83">
        <v>0.34166666666666662</v>
      </c>
      <c r="E8" s="81" t="s">
        <v>262</v>
      </c>
      <c r="F8" s="81" t="s">
        <v>410</v>
      </c>
      <c r="G8" s="81" t="s">
        <v>264</v>
      </c>
      <c r="H8" s="81">
        <v>40</v>
      </c>
    </row>
    <row r="9" spans="1:11" s="98" customFormat="1" ht="15" thickBot="1" x14ac:dyDescent="0.35">
      <c r="A9" s="95" t="str">
        <f>A8</f>
        <v>05007290 - La Charente à CHANIERS (R5200010)</v>
      </c>
      <c r="B9" s="95"/>
      <c r="C9" s="96" t="s">
        <v>411</v>
      </c>
      <c r="D9" s="97"/>
      <c r="E9" s="95"/>
      <c r="F9" s="95">
        <f>MAX(F3:F8)</f>
        <v>390</v>
      </c>
      <c r="G9" s="95">
        <f t="shared" ref="G9:H9" si="0">MAX(G3:G8)</f>
        <v>0</v>
      </c>
      <c r="H9" s="95">
        <f t="shared" si="0"/>
        <v>120</v>
      </c>
    </row>
    <row r="10" spans="1:11" x14ac:dyDescent="0.3">
      <c r="A10" s="81" t="s">
        <v>267</v>
      </c>
      <c r="B10" s="81">
        <v>1</v>
      </c>
      <c r="C10" s="82">
        <v>43964</v>
      </c>
      <c r="D10" s="83">
        <v>0.55555555555555558</v>
      </c>
      <c r="E10" s="81" t="s">
        <v>268</v>
      </c>
      <c r="F10" s="81">
        <v>350</v>
      </c>
      <c r="G10" s="81" t="s">
        <v>269</v>
      </c>
      <c r="H10" s="81">
        <v>300</v>
      </c>
    </row>
    <row r="11" spans="1:11" x14ac:dyDescent="0.3">
      <c r="A11" s="81" t="s">
        <v>267</v>
      </c>
      <c r="B11" s="81">
        <v>1</v>
      </c>
      <c r="C11" s="82">
        <v>43993</v>
      </c>
      <c r="D11" s="83">
        <v>0.3888888888888889</v>
      </c>
      <c r="E11" s="81" t="s">
        <v>270</v>
      </c>
      <c r="F11" s="81">
        <v>360</v>
      </c>
      <c r="G11" s="81" t="s">
        <v>271</v>
      </c>
      <c r="H11" s="81">
        <v>160</v>
      </c>
    </row>
    <row r="12" spans="1:11" x14ac:dyDescent="0.3">
      <c r="A12" s="81" t="s">
        <v>267</v>
      </c>
      <c r="B12" s="81">
        <v>1</v>
      </c>
      <c r="C12" s="82">
        <v>44033</v>
      </c>
      <c r="D12" s="83">
        <v>0.4513888888888889</v>
      </c>
      <c r="E12" s="81" t="s">
        <v>272</v>
      </c>
      <c r="F12" s="81">
        <v>1410</v>
      </c>
      <c r="G12" s="81" t="s">
        <v>269</v>
      </c>
      <c r="H12" s="81">
        <v>300</v>
      </c>
    </row>
    <row r="13" spans="1:11" x14ac:dyDescent="0.3">
      <c r="A13" s="81" t="s">
        <v>267</v>
      </c>
      <c r="B13" s="81">
        <v>1</v>
      </c>
      <c r="C13" s="82">
        <v>44137</v>
      </c>
      <c r="D13" s="83">
        <v>0.46527777777777773</v>
      </c>
      <c r="E13" s="81" t="s">
        <v>273</v>
      </c>
      <c r="F13" s="81">
        <v>2000</v>
      </c>
      <c r="G13" s="81" t="s">
        <v>274</v>
      </c>
      <c r="H13" s="81">
        <v>1200</v>
      </c>
    </row>
    <row r="14" spans="1:11" x14ac:dyDescent="0.3">
      <c r="A14" s="81" t="s">
        <v>267</v>
      </c>
      <c r="B14" s="81">
        <v>1</v>
      </c>
      <c r="C14" s="82">
        <v>44152</v>
      </c>
      <c r="D14" s="83">
        <v>0.52152777777777781</v>
      </c>
      <c r="E14" s="81" t="s">
        <v>275</v>
      </c>
      <c r="F14" s="81">
        <v>890</v>
      </c>
      <c r="G14" s="81" t="s">
        <v>271</v>
      </c>
      <c r="H14" s="81">
        <v>160</v>
      </c>
    </row>
    <row r="15" spans="1:11" s="98" customFormat="1" ht="15" thickBot="1" x14ac:dyDescent="0.35">
      <c r="A15" s="95" t="str">
        <f>A14</f>
        <v>05010985 - Ruisseau de la Motte à SAINT-FORT-SUR-LE-NE</v>
      </c>
      <c r="B15" s="95"/>
      <c r="C15" s="96" t="s">
        <v>411</v>
      </c>
      <c r="D15" s="97"/>
      <c r="E15" s="95"/>
      <c r="F15" s="95">
        <f>MAX(F1:F14)</f>
        <v>2000</v>
      </c>
      <c r="G15" s="95">
        <f t="shared" ref="G15" si="1">MAX(G9:G14)</f>
        <v>0</v>
      </c>
      <c r="H15" s="95">
        <f>MAX(H10:H14)</f>
        <v>1200</v>
      </c>
    </row>
    <row r="16" spans="1:11" x14ac:dyDescent="0.3">
      <c r="A16" s="81" t="s">
        <v>276</v>
      </c>
      <c r="B16" s="81">
        <v>1</v>
      </c>
      <c r="C16" s="82">
        <v>43962</v>
      </c>
      <c r="D16" s="83">
        <v>0.48055555555555557</v>
      </c>
      <c r="E16" s="81" t="s">
        <v>277</v>
      </c>
      <c r="F16" s="81">
        <v>450</v>
      </c>
      <c r="G16" s="81" t="s">
        <v>269</v>
      </c>
      <c r="H16" s="81">
        <v>300</v>
      </c>
    </row>
    <row r="17" spans="1:8" x14ac:dyDescent="0.3">
      <c r="A17" s="81" t="s">
        <v>276</v>
      </c>
      <c r="B17" s="81">
        <v>1</v>
      </c>
      <c r="C17" s="82">
        <v>43990</v>
      </c>
      <c r="D17" s="83">
        <v>0.40625</v>
      </c>
      <c r="E17" s="81" t="s">
        <v>278</v>
      </c>
      <c r="F17" s="81">
        <v>1020</v>
      </c>
      <c r="G17" s="81" t="s">
        <v>279</v>
      </c>
      <c r="H17" s="81">
        <v>520</v>
      </c>
    </row>
    <row r="18" spans="1:8" x14ac:dyDescent="0.3">
      <c r="A18" s="81" t="s">
        <v>276</v>
      </c>
      <c r="B18" s="81">
        <v>1</v>
      </c>
      <c r="C18" s="82">
        <v>44032</v>
      </c>
      <c r="D18" s="83">
        <v>0.50277777777777777</v>
      </c>
      <c r="E18" s="81" t="s">
        <v>280</v>
      </c>
      <c r="F18" s="81">
        <v>580</v>
      </c>
      <c r="G18" s="81" t="s">
        <v>281</v>
      </c>
      <c r="H18" s="81">
        <v>650</v>
      </c>
    </row>
    <row r="19" spans="1:8" x14ac:dyDescent="0.3">
      <c r="A19" s="81" t="s">
        <v>276</v>
      </c>
      <c r="B19" s="81">
        <v>1</v>
      </c>
      <c r="C19" s="82">
        <v>44088</v>
      </c>
      <c r="D19" s="83">
        <v>0.43124999999999997</v>
      </c>
      <c r="E19" s="81" t="s">
        <v>282</v>
      </c>
      <c r="F19" s="81">
        <v>670</v>
      </c>
      <c r="G19" s="81" t="s">
        <v>283</v>
      </c>
      <c r="H19" s="81">
        <v>530</v>
      </c>
    </row>
    <row r="20" spans="1:8" x14ac:dyDescent="0.3">
      <c r="A20" s="81" t="s">
        <v>276</v>
      </c>
      <c r="B20" s="81">
        <v>1</v>
      </c>
      <c r="C20" s="82">
        <v>44137</v>
      </c>
      <c r="D20" s="83">
        <v>0.35902777777777778</v>
      </c>
      <c r="E20" s="81" t="s">
        <v>284</v>
      </c>
      <c r="F20" s="81">
        <v>710</v>
      </c>
      <c r="G20" s="81" t="s">
        <v>285</v>
      </c>
      <c r="H20" s="81">
        <v>720</v>
      </c>
    </row>
    <row r="21" spans="1:8" x14ac:dyDescent="0.3">
      <c r="A21" s="81" t="s">
        <v>276</v>
      </c>
      <c r="B21" s="81">
        <v>1</v>
      </c>
      <c r="C21" s="82">
        <v>44151</v>
      </c>
      <c r="D21" s="83">
        <v>0.46319444444444446</v>
      </c>
      <c r="E21" s="81" t="s">
        <v>286</v>
      </c>
      <c r="F21" s="81">
        <v>1090</v>
      </c>
      <c r="G21" s="81" t="s">
        <v>287</v>
      </c>
      <c r="H21" s="81">
        <v>1230</v>
      </c>
    </row>
    <row r="22" spans="1:8" s="98" customFormat="1" ht="15" thickBot="1" x14ac:dyDescent="0.35">
      <c r="A22" s="95" t="str">
        <f>A21</f>
        <v>05011400 - Le Collinaud à CRITEUIL-LA-MAGDELEINE</v>
      </c>
      <c r="B22" s="95"/>
      <c r="C22" s="96" t="s">
        <v>411</v>
      </c>
      <c r="D22" s="97"/>
      <c r="E22" s="95"/>
      <c r="F22" s="95">
        <f>MAX(F16:F21)</f>
        <v>1090</v>
      </c>
      <c r="G22" s="95">
        <f t="shared" ref="G22" si="2">MAX(G16:G21)</f>
        <v>0</v>
      </c>
      <c r="H22" s="95">
        <f t="shared" ref="H22" si="3">MAX(H16:H21)</f>
        <v>1230</v>
      </c>
    </row>
    <row r="23" spans="1:8" x14ac:dyDescent="0.3">
      <c r="A23" s="81" t="s">
        <v>288</v>
      </c>
      <c r="B23" s="81">
        <v>1</v>
      </c>
      <c r="C23" s="82">
        <v>43964</v>
      </c>
      <c r="D23" s="83">
        <v>0.5</v>
      </c>
      <c r="E23" s="81" t="s">
        <v>289</v>
      </c>
      <c r="F23" s="81">
        <v>980</v>
      </c>
      <c r="G23" s="81" t="s">
        <v>290</v>
      </c>
      <c r="H23" s="81">
        <v>410</v>
      </c>
    </row>
    <row r="24" spans="1:8" x14ac:dyDescent="0.3">
      <c r="A24" s="81" t="s">
        <v>288</v>
      </c>
      <c r="B24" s="81">
        <v>1</v>
      </c>
      <c r="C24" s="82">
        <v>43992</v>
      </c>
      <c r="D24" s="83">
        <v>0.35416666666666669</v>
      </c>
      <c r="E24" s="81" t="s">
        <v>291</v>
      </c>
      <c r="F24" s="81">
        <v>1600</v>
      </c>
      <c r="G24" s="81" t="s">
        <v>262</v>
      </c>
      <c r="H24" s="81" t="s">
        <v>410</v>
      </c>
    </row>
    <row r="25" spans="1:8" x14ac:dyDescent="0.3">
      <c r="A25" s="81" t="s">
        <v>288</v>
      </c>
      <c r="B25" s="81">
        <v>1</v>
      </c>
      <c r="C25" s="82">
        <v>44033</v>
      </c>
      <c r="D25" s="83">
        <v>0.28819444444444448</v>
      </c>
      <c r="E25" s="81" t="s">
        <v>292</v>
      </c>
      <c r="F25" s="81">
        <v>3400</v>
      </c>
      <c r="G25" s="81" t="s">
        <v>293</v>
      </c>
      <c r="H25" s="81">
        <v>1980</v>
      </c>
    </row>
    <row r="26" spans="1:8" x14ac:dyDescent="0.3">
      <c r="A26" s="81" t="s">
        <v>288</v>
      </c>
      <c r="B26" s="81">
        <v>1</v>
      </c>
      <c r="C26" s="82">
        <v>44089</v>
      </c>
      <c r="D26" s="83">
        <v>0.33333333333333331</v>
      </c>
      <c r="E26" s="81" t="s">
        <v>294</v>
      </c>
      <c r="F26" s="81">
        <v>3140</v>
      </c>
      <c r="G26" s="81" t="s">
        <v>286</v>
      </c>
      <c r="H26" s="81">
        <v>1090</v>
      </c>
    </row>
    <row r="27" spans="1:8" x14ac:dyDescent="0.3">
      <c r="A27" s="81" t="s">
        <v>288</v>
      </c>
      <c r="B27" s="81">
        <v>1</v>
      </c>
      <c r="C27" s="82">
        <v>44137</v>
      </c>
      <c r="D27" s="83">
        <v>0.34375</v>
      </c>
      <c r="E27" s="81" t="s">
        <v>295</v>
      </c>
      <c r="F27" s="81">
        <v>3000</v>
      </c>
      <c r="G27" s="81" t="s">
        <v>296</v>
      </c>
      <c r="H27" s="81">
        <v>780</v>
      </c>
    </row>
    <row r="28" spans="1:8" x14ac:dyDescent="0.3">
      <c r="A28" s="81" t="s">
        <v>288</v>
      </c>
      <c r="B28" s="81">
        <v>1</v>
      </c>
      <c r="C28" s="82">
        <v>44152</v>
      </c>
      <c r="D28" s="83">
        <v>0.3527777777777778</v>
      </c>
      <c r="E28" s="81" t="s">
        <v>297</v>
      </c>
      <c r="F28" s="81">
        <v>1530</v>
      </c>
      <c r="G28" s="81" t="s">
        <v>285</v>
      </c>
      <c r="H28" s="81">
        <v>720</v>
      </c>
    </row>
    <row r="29" spans="1:8" s="98" customFormat="1" ht="15" thickBot="1" x14ac:dyDescent="0.35">
      <c r="A29" s="95" t="str">
        <f>A28</f>
        <v>05011520 - Ruisseau de chez Mathé à BARRET</v>
      </c>
      <c r="B29" s="95"/>
      <c r="C29" s="96" t="s">
        <v>411</v>
      </c>
      <c r="D29" s="97"/>
      <c r="E29" s="95"/>
      <c r="F29" s="95">
        <f>MAX(F23:F28)</f>
        <v>3400</v>
      </c>
      <c r="G29" s="95">
        <f t="shared" ref="G29" si="4">MAX(G23:G28)</f>
        <v>0</v>
      </c>
      <c r="H29" s="95">
        <f t="shared" ref="H29" si="5">MAX(H23:H28)</f>
        <v>1980</v>
      </c>
    </row>
    <row r="30" spans="1:8" x14ac:dyDescent="0.3">
      <c r="A30" s="81" t="s">
        <v>298</v>
      </c>
      <c r="B30" s="81">
        <v>3</v>
      </c>
      <c r="C30" s="82">
        <v>43964</v>
      </c>
      <c r="D30" s="83">
        <v>0.47916666666666669</v>
      </c>
      <c r="E30" s="81" t="s">
        <v>299</v>
      </c>
      <c r="F30" s="81">
        <v>6900</v>
      </c>
      <c r="G30" s="81" t="s">
        <v>300</v>
      </c>
      <c r="H30" s="81">
        <v>2500</v>
      </c>
    </row>
    <row r="31" spans="1:8" x14ac:dyDescent="0.3">
      <c r="A31" s="81" t="s">
        <v>298</v>
      </c>
      <c r="B31" s="81">
        <v>3</v>
      </c>
      <c r="C31" s="82">
        <v>43992</v>
      </c>
      <c r="D31" s="83">
        <v>0.375</v>
      </c>
      <c r="E31" s="81" t="s">
        <v>273</v>
      </c>
      <c r="F31" s="81">
        <v>2000</v>
      </c>
      <c r="G31" s="81" t="s">
        <v>289</v>
      </c>
      <c r="H31" s="81">
        <v>980</v>
      </c>
    </row>
    <row r="32" spans="1:8" x14ac:dyDescent="0.3">
      <c r="A32" s="81" t="s">
        <v>298</v>
      </c>
      <c r="B32" s="81">
        <v>3</v>
      </c>
      <c r="C32" s="82">
        <v>44033</v>
      </c>
      <c r="D32" s="83">
        <v>0.30555555555555552</v>
      </c>
      <c r="E32" s="81" t="s">
        <v>300</v>
      </c>
      <c r="F32" s="81">
        <v>2500</v>
      </c>
      <c r="G32" s="81" t="s">
        <v>301</v>
      </c>
      <c r="H32" s="81">
        <v>5120</v>
      </c>
    </row>
    <row r="33" spans="1:8" x14ac:dyDescent="0.3">
      <c r="A33" s="81" t="s">
        <v>298</v>
      </c>
      <c r="B33" s="81">
        <v>3</v>
      </c>
      <c r="C33" s="82">
        <v>44089</v>
      </c>
      <c r="D33" s="83">
        <v>0.35416666666666669</v>
      </c>
      <c r="E33" s="81" t="s">
        <v>302</v>
      </c>
      <c r="F33" s="81">
        <v>6500</v>
      </c>
      <c r="G33" s="81" t="s">
        <v>303</v>
      </c>
      <c r="H33" s="81">
        <v>7800</v>
      </c>
    </row>
    <row r="34" spans="1:8" x14ac:dyDescent="0.3">
      <c r="A34" s="81" t="s">
        <v>298</v>
      </c>
      <c r="B34" s="81">
        <v>3</v>
      </c>
      <c r="C34" s="82">
        <v>44137</v>
      </c>
      <c r="D34" s="83">
        <v>0.35416666666666669</v>
      </c>
      <c r="E34" s="81" t="s">
        <v>304</v>
      </c>
      <c r="F34" s="81">
        <v>3500</v>
      </c>
      <c r="G34" s="81" t="s">
        <v>273</v>
      </c>
      <c r="H34" s="81">
        <v>2000</v>
      </c>
    </row>
    <row r="35" spans="1:8" x14ac:dyDescent="0.3">
      <c r="A35" s="81" t="s">
        <v>298</v>
      </c>
      <c r="B35" s="81">
        <v>3</v>
      </c>
      <c r="C35" s="82">
        <v>44152</v>
      </c>
      <c r="D35" s="83">
        <v>0.38194444444444442</v>
      </c>
      <c r="E35" s="81" t="s">
        <v>273</v>
      </c>
      <c r="F35" s="81">
        <v>2000</v>
      </c>
      <c r="G35" s="81" t="s">
        <v>282</v>
      </c>
      <c r="H35" s="81">
        <v>670</v>
      </c>
    </row>
    <row r="36" spans="1:8" s="98" customFormat="1" ht="15" thickBot="1" x14ac:dyDescent="0.35">
      <c r="A36" s="95" t="str">
        <f>A35</f>
        <v>05011620 - Neuf Fonts à SAINT-MEDARD</v>
      </c>
      <c r="B36" s="95"/>
      <c r="C36" s="96" t="s">
        <v>411</v>
      </c>
      <c r="D36" s="97"/>
      <c r="E36" s="95"/>
      <c r="F36" s="95">
        <f>MAX(F30:F35)</f>
        <v>6900</v>
      </c>
      <c r="G36" s="95">
        <f t="shared" ref="G36" si="6">MAX(G30:G35)</f>
        <v>0</v>
      </c>
      <c r="H36" s="95">
        <f t="shared" ref="H36" si="7">MAX(H30:H35)</f>
        <v>7800</v>
      </c>
    </row>
    <row r="37" spans="1:8" x14ac:dyDescent="0.3">
      <c r="A37" s="81" t="s">
        <v>305</v>
      </c>
      <c r="B37" s="81">
        <v>3</v>
      </c>
      <c r="C37" s="82">
        <v>43963</v>
      </c>
      <c r="D37" s="83">
        <v>0.47916666666666669</v>
      </c>
      <c r="E37" s="81" t="s">
        <v>268</v>
      </c>
      <c r="F37" s="81">
        <v>350</v>
      </c>
      <c r="G37" s="81" t="s">
        <v>306</v>
      </c>
      <c r="H37" s="81">
        <v>570</v>
      </c>
    </row>
    <row r="38" spans="1:8" x14ac:dyDescent="0.3">
      <c r="A38" s="81" t="s">
        <v>305</v>
      </c>
      <c r="B38" s="81">
        <v>3</v>
      </c>
      <c r="C38" s="82">
        <v>43992</v>
      </c>
      <c r="D38" s="83">
        <v>0.39583333333333331</v>
      </c>
      <c r="E38" s="81" t="s">
        <v>285</v>
      </c>
      <c r="F38" s="81">
        <v>720</v>
      </c>
      <c r="G38" s="81" t="s">
        <v>307</v>
      </c>
      <c r="H38" s="81">
        <v>250</v>
      </c>
    </row>
    <row r="39" spans="1:8" x14ac:dyDescent="0.3">
      <c r="A39" s="81" t="s">
        <v>305</v>
      </c>
      <c r="B39" s="81">
        <v>3</v>
      </c>
      <c r="C39" s="82">
        <v>44033</v>
      </c>
      <c r="D39" s="83">
        <v>0.31944444444444448</v>
      </c>
      <c r="E39" s="81" t="s">
        <v>261</v>
      </c>
      <c r="F39" s="81">
        <v>210</v>
      </c>
      <c r="G39" s="81" t="s">
        <v>307</v>
      </c>
      <c r="H39" s="81">
        <v>250</v>
      </c>
    </row>
    <row r="40" spans="1:8" x14ac:dyDescent="0.3">
      <c r="A40" s="81" t="s">
        <v>305</v>
      </c>
      <c r="B40" s="81">
        <v>3</v>
      </c>
      <c r="C40" s="82">
        <v>44089</v>
      </c>
      <c r="D40" s="83">
        <v>0.375</v>
      </c>
      <c r="E40" s="81" t="s">
        <v>308</v>
      </c>
      <c r="F40" s="81">
        <v>200</v>
      </c>
      <c r="G40" s="81" t="s">
        <v>309</v>
      </c>
      <c r="H40" s="81">
        <v>1250</v>
      </c>
    </row>
    <row r="41" spans="1:8" x14ac:dyDescent="0.3">
      <c r="A41" s="81" t="s">
        <v>305</v>
      </c>
      <c r="B41" s="81">
        <v>3</v>
      </c>
      <c r="C41" s="82">
        <v>44137</v>
      </c>
      <c r="D41" s="83">
        <v>0.44444444444444442</v>
      </c>
      <c r="E41" s="81" t="s">
        <v>310</v>
      </c>
      <c r="F41" s="81">
        <v>740</v>
      </c>
      <c r="G41" s="81" t="s">
        <v>311</v>
      </c>
      <c r="H41" s="81">
        <v>490</v>
      </c>
    </row>
    <row r="42" spans="1:8" x14ac:dyDescent="0.3">
      <c r="A42" s="81" t="s">
        <v>305</v>
      </c>
      <c r="B42" s="81">
        <v>3</v>
      </c>
      <c r="C42" s="82">
        <v>44152</v>
      </c>
      <c r="D42" s="83">
        <v>0.39583333333333331</v>
      </c>
      <c r="E42" s="81" t="s">
        <v>280</v>
      </c>
      <c r="F42" s="81">
        <v>580</v>
      </c>
      <c r="G42" s="81" t="s">
        <v>312</v>
      </c>
      <c r="H42" s="81">
        <v>510</v>
      </c>
    </row>
    <row r="43" spans="1:8" s="98" customFormat="1" ht="15" thickBot="1" x14ac:dyDescent="0.35">
      <c r="A43" s="95" t="str">
        <f>A42</f>
        <v>05011640 - Ruisseau de Condéon à BARBEZIEUX-SAINT-HILAIRE</v>
      </c>
      <c r="B43" s="95"/>
      <c r="C43" s="96" t="s">
        <v>411</v>
      </c>
      <c r="D43" s="97"/>
      <c r="E43" s="95"/>
      <c r="F43" s="95">
        <f>MAX(F37:F42)</f>
        <v>740</v>
      </c>
      <c r="G43" s="95">
        <f t="shared" ref="G43" si="8">MAX(G37:G42)</f>
        <v>0</v>
      </c>
      <c r="H43" s="95">
        <f t="shared" ref="H43" si="9">MAX(H37:H42)</f>
        <v>1250</v>
      </c>
    </row>
    <row r="44" spans="1:8" x14ac:dyDescent="0.3">
      <c r="A44" s="81" t="s">
        <v>313</v>
      </c>
      <c r="B44" s="81">
        <v>3</v>
      </c>
      <c r="C44" s="82">
        <v>43963</v>
      </c>
      <c r="D44" s="83">
        <v>0.59375</v>
      </c>
      <c r="E44" s="81" t="s">
        <v>261</v>
      </c>
      <c r="F44" s="81">
        <v>210</v>
      </c>
      <c r="G44" s="81" t="s">
        <v>261</v>
      </c>
      <c r="H44" s="81">
        <v>210</v>
      </c>
    </row>
    <row r="45" spans="1:8" x14ac:dyDescent="0.3">
      <c r="A45" s="81" t="s">
        <v>313</v>
      </c>
      <c r="B45" s="81">
        <v>3</v>
      </c>
      <c r="C45" s="82">
        <v>43992</v>
      </c>
      <c r="D45" s="83">
        <v>0.41666666666666669</v>
      </c>
      <c r="E45" s="81" t="s">
        <v>270</v>
      </c>
      <c r="F45" s="81">
        <v>360</v>
      </c>
      <c r="G45" s="81" t="s">
        <v>266</v>
      </c>
      <c r="H45" s="81">
        <v>120</v>
      </c>
    </row>
    <row r="46" spans="1:8" x14ac:dyDescent="0.3">
      <c r="A46" s="81" t="s">
        <v>313</v>
      </c>
      <c r="B46" s="81">
        <v>3</v>
      </c>
      <c r="C46" s="82">
        <v>44033</v>
      </c>
      <c r="D46" s="83">
        <v>0.33333333333333331</v>
      </c>
      <c r="E46" s="81" t="s">
        <v>266</v>
      </c>
      <c r="F46" s="81">
        <v>120</v>
      </c>
      <c r="G46" s="81" t="s">
        <v>269</v>
      </c>
      <c r="H46" s="81">
        <v>300</v>
      </c>
    </row>
    <row r="47" spans="1:8" x14ac:dyDescent="0.3">
      <c r="A47" s="81" t="s">
        <v>313</v>
      </c>
      <c r="B47" s="81">
        <v>3</v>
      </c>
      <c r="C47" s="82">
        <v>44089</v>
      </c>
      <c r="D47" s="83">
        <v>0.3888888888888889</v>
      </c>
      <c r="E47" s="81" t="s">
        <v>266</v>
      </c>
      <c r="F47" s="81">
        <v>120</v>
      </c>
      <c r="G47" s="81" t="s">
        <v>264</v>
      </c>
      <c r="H47" s="81">
        <v>40</v>
      </c>
    </row>
    <row r="48" spans="1:8" x14ac:dyDescent="0.3">
      <c r="A48" s="81" t="s">
        <v>313</v>
      </c>
      <c r="B48" s="81">
        <v>3</v>
      </c>
      <c r="C48" s="82">
        <v>44137</v>
      </c>
      <c r="D48" s="83">
        <v>0.43402777777777773</v>
      </c>
      <c r="E48" s="81" t="s">
        <v>308</v>
      </c>
      <c r="F48" s="81">
        <v>200</v>
      </c>
      <c r="G48" s="81" t="s">
        <v>307</v>
      </c>
      <c r="H48" s="81">
        <v>250</v>
      </c>
    </row>
    <row r="49" spans="1:8" x14ac:dyDescent="0.3">
      <c r="A49" s="81" t="s">
        <v>313</v>
      </c>
      <c r="B49" s="81">
        <v>3</v>
      </c>
      <c r="C49" s="82">
        <v>44152</v>
      </c>
      <c r="D49" s="83">
        <v>0.40972222222222227</v>
      </c>
      <c r="E49" s="81" t="s">
        <v>291</v>
      </c>
      <c r="F49" s="81">
        <v>1600</v>
      </c>
      <c r="G49" s="81" t="s">
        <v>314</v>
      </c>
      <c r="H49" s="81">
        <v>260</v>
      </c>
    </row>
    <row r="50" spans="1:8" s="98" customFormat="1" ht="15" thickBot="1" x14ac:dyDescent="0.35">
      <c r="A50" s="95" t="str">
        <f>A49</f>
        <v>05011680 - Ruisseau Gourdine à SALLES-DE-BARBEZIEUX</v>
      </c>
      <c r="B50" s="95"/>
      <c r="C50" s="96" t="s">
        <v>411</v>
      </c>
      <c r="D50" s="97"/>
      <c r="E50" s="95"/>
      <c r="F50" s="95">
        <f>MAX(F44:F49)</f>
        <v>1600</v>
      </c>
      <c r="G50" s="95">
        <f t="shared" ref="G50" si="10">MAX(G44:G49)</f>
        <v>0</v>
      </c>
      <c r="H50" s="95">
        <f t="shared" ref="H50" si="11">MAX(H44:H49)</f>
        <v>300</v>
      </c>
    </row>
    <row r="51" spans="1:8" x14ac:dyDescent="0.3">
      <c r="A51" s="81" t="s">
        <v>315</v>
      </c>
      <c r="B51" s="81">
        <v>3</v>
      </c>
      <c r="C51" s="82">
        <v>43963</v>
      </c>
      <c r="D51" s="83">
        <v>0.64583333333333337</v>
      </c>
      <c r="E51" s="81" t="s">
        <v>271</v>
      </c>
      <c r="F51" s="81">
        <v>160</v>
      </c>
      <c r="G51" s="81" t="s">
        <v>266</v>
      </c>
      <c r="H51" s="81">
        <v>120</v>
      </c>
    </row>
    <row r="52" spans="1:8" x14ac:dyDescent="0.3">
      <c r="A52" s="81" t="s">
        <v>315</v>
      </c>
      <c r="B52" s="81">
        <v>3</v>
      </c>
      <c r="C52" s="82">
        <v>43992</v>
      </c>
      <c r="D52" s="83">
        <v>0.44791666666666669</v>
      </c>
      <c r="E52" s="81" t="s">
        <v>263</v>
      </c>
      <c r="F52" s="81">
        <v>80</v>
      </c>
      <c r="G52" s="81" t="s">
        <v>308</v>
      </c>
      <c r="H52" s="81">
        <v>200</v>
      </c>
    </row>
    <row r="53" spans="1:8" x14ac:dyDescent="0.3">
      <c r="A53" s="81" t="s">
        <v>315</v>
      </c>
      <c r="B53" s="81">
        <v>3</v>
      </c>
      <c r="C53" s="82">
        <v>44033</v>
      </c>
      <c r="D53" s="83">
        <v>0.35416666666666669</v>
      </c>
      <c r="E53" s="81" t="s">
        <v>271</v>
      </c>
      <c r="F53" s="81">
        <v>160</v>
      </c>
      <c r="G53" s="81" t="s">
        <v>271</v>
      </c>
      <c r="H53" s="81">
        <v>160</v>
      </c>
    </row>
    <row r="54" spans="1:8" x14ac:dyDescent="0.3">
      <c r="A54" s="81" t="s">
        <v>315</v>
      </c>
      <c r="B54" s="81">
        <v>3</v>
      </c>
      <c r="C54" s="82">
        <v>44089</v>
      </c>
      <c r="D54" s="83">
        <v>0.41666666666666669</v>
      </c>
      <c r="E54" s="81" t="s">
        <v>316</v>
      </c>
      <c r="F54" s="81">
        <v>860</v>
      </c>
      <c r="G54" s="81" t="s">
        <v>300</v>
      </c>
      <c r="H54" s="81">
        <v>2500</v>
      </c>
    </row>
    <row r="55" spans="1:8" x14ac:dyDescent="0.3">
      <c r="A55" s="81" t="s">
        <v>315</v>
      </c>
      <c r="B55" s="81">
        <v>3</v>
      </c>
      <c r="C55" s="82">
        <v>44137</v>
      </c>
      <c r="D55" s="83">
        <v>0.41666666666666669</v>
      </c>
      <c r="E55" s="81" t="s">
        <v>264</v>
      </c>
      <c r="F55" s="81">
        <v>40</v>
      </c>
      <c r="G55" s="81" t="s">
        <v>271</v>
      </c>
      <c r="H55" s="81">
        <v>160</v>
      </c>
    </row>
    <row r="56" spans="1:8" x14ac:dyDescent="0.3">
      <c r="A56" s="81" t="s">
        <v>315</v>
      </c>
      <c r="B56" s="81">
        <v>3</v>
      </c>
      <c r="C56" s="82">
        <v>44152</v>
      </c>
      <c r="D56" s="83">
        <v>0.4375</v>
      </c>
      <c r="E56" s="81" t="s">
        <v>266</v>
      </c>
      <c r="F56" s="81">
        <v>120</v>
      </c>
      <c r="G56" s="81" t="s">
        <v>314</v>
      </c>
      <c r="H56" s="81">
        <v>260</v>
      </c>
    </row>
    <row r="57" spans="1:8" s="98" customFormat="1" ht="15" thickBot="1" x14ac:dyDescent="0.35">
      <c r="A57" s="95" t="str">
        <f>A56</f>
        <v>05011700 - Le Beau à BERNEUIL</v>
      </c>
      <c r="B57" s="95"/>
      <c r="C57" s="96" t="s">
        <v>411</v>
      </c>
      <c r="D57" s="97"/>
      <c r="E57" s="95"/>
      <c r="F57" s="95">
        <f>MAX(F51:F56)</f>
        <v>860</v>
      </c>
      <c r="G57" s="95">
        <f t="shared" ref="G57" si="12">MAX(G51:G56)</f>
        <v>0</v>
      </c>
      <c r="H57" s="95">
        <f t="shared" ref="H57" si="13">MAX(H51:H56)</f>
        <v>2500</v>
      </c>
    </row>
    <row r="58" spans="1:8" x14ac:dyDescent="0.3">
      <c r="A58" s="81" t="s">
        <v>317</v>
      </c>
      <c r="B58" s="81">
        <v>1</v>
      </c>
      <c r="C58" s="82">
        <v>43964</v>
      </c>
      <c r="D58" s="83">
        <v>0.4513888888888889</v>
      </c>
      <c r="E58" s="81" t="s">
        <v>318</v>
      </c>
      <c r="F58" s="81">
        <v>340</v>
      </c>
      <c r="G58" s="81" t="s">
        <v>319</v>
      </c>
      <c r="H58" s="81">
        <v>400</v>
      </c>
    </row>
    <row r="59" spans="1:8" x14ac:dyDescent="0.3">
      <c r="A59" s="81" t="s">
        <v>317</v>
      </c>
      <c r="B59" s="81">
        <v>1</v>
      </c>
      <c r="C59" s="82">
        <v>43992</v>
      </c>
      <c r="D59" s="83">
        <v>0.55208333333333337</v>
      </c>
      <c r="E59" s="81" t="s">
        <v>263</v>
      </c>
      <c r="F59" s="81">
        <v>80</v>
      </c>
      <c r="G59" s="81" t="s">
        <v>319</v>
      </c>
      <c r="H59" s="81">
        <v>400</v>
      </c>
    </row>
    <row r="60" spans="1:8" x14ac:dyDescent="0.3">
      <c r="A60" s="81" t="s">
        <v>317</v>
      </c>
      <c r="B60" s="81">
        <v>1</v>
      </c>
      <c r="C60" s="82">
        <v>44033</v>
      </c>
      <c r="D60" s="83">
        <v>0.4236111111111111</v>
      </c>
      <c r="E60" s="81" t="s">
        <v>286</v>
      </c>
      <c r="F60" s="81">
        <v>1090</v>
      </c>
      <c r="G60" s="81" t="s">
        <v>320</v>
      </c>
      <c r="H60" s="81">
        <v>840</v>
      </c>
    </row>
    <row r="61" spans="1:8" s="98" customFormat="1" ht="15" thickBot="1" x14ac:dyDescent="0.35">
      <c r="A61" s="95" t="str">
        <f>A60</f>
        <v>05011705 - Ru de Chadeuil à AUBEVILLE</v>
      </c>
      <c r="B61" s="95"/>
      <c r="C61" s="96" t="s">
        <v>411</v>
      </c>
      <c r="D61" s="97"/>
      <c r="E61" s="95"/>
      <c r="F61" s="95">
        <f>MAX(F58:F60)</f>
        <v>1090</v>
      </c>
      <c r="G61" s="95">
        <f t="shared" ref="G61" si="14">MAX(G55:G60)</f>
        <v>0</v>
      </c>
      <c r="H61" s="95">
        <f>MAX(H58:H60)</f>
        <v>840</v>
      </c>
    </row>
    <row r="62" spans="1:8" x14ac:dyDescent="0.3">
      <c r="A62" s="81" t="s">
        <v>321</v>
      </c>
      <c r="B62" s="81">
        <v>3</v>
      </c>
      <c r="C62" s="82">
        <v>43964</v>
      </c>
      <c r="D62" s="83">
        <v>0.4375</v>
      </c>
      <c r="E62" s="81" t="s">
        <v>269</v>
      </c>
      <c r="F62" s="81">
        <v>300</v>
      </c>
      <c r="G62" s="81" t="s">
        <v>314</v>
      </c>
      <c r="H62" s="81">
        <v>260</v>
      </c>
    </row>
    <row r="63" spans="1:8" x14ac:dyDescent="0.3">
      <c r="A63" s="81" t="s">
        <v>321</v>
      </c>
      <c r="B63" s="81">
        <v>3</v>
      </c>
      <c r="C63" s="82">
        <v>43992</v>
      </c>
      <c r="D63" s="83">
        <v>0.54166666666666663</v>
      </c>
      <c r="E63" s="81" t="s">
        <v>312</v>
      </c>
      <c r="F63" s="81">
        <v>510</v>
      </c>
      <c r="G63" s="81" t="s">
        <v>271</v>
      </c>
      <c r="H63" s="81">
        <v>160</v>
      </c>
    </row>
    <row r="64" spans="1:8" x14ac:dyDescent="0.3">
      <c r="A64" s="81" t="s">
        <v>321</v>
      </c>
      <c r="B64" s="81">
        <v>3</v>
      </c>
      <c r="C64" s="82">
        <v>44033</v>
      </c>
      <c r="D64" s="83">
        <v>0.40972222222222227</v>
      </c>
      <c r="E64" s="81" t="s">
        <v>322</v>
      </c>
      <c r="F64" s="81">
        <v>470</v>
      </c>
      <c r="G64" s="81" t="s">
        <v>263</v>
      </c>
      <c r="H64" s="81">
        <v>80</v>
      </c>
    </row>
    <row r="65" spans="1:8" x14ac:dyDescent="0.3">
      <c r="A65" s="81" t="s">
        <v>321</v>
      </c>
      <c r="B65" s="81">
        <v>3</v>
      </c>
      <c r="C65" s="82">
        <v>44137</v>
      </c>
      <c r="D65" s="83">
        <v>0.36805555555555558</v>
      </c>
      <c r="E65" s="81" t="s">
        <v>269</v>
      </c>
      <c r="F65" s="81">
        <v>300</v>
      </c>
      <c r="G65" s="81" t="s">
        <v>314</v>
      </c>
      <c r="H65" s="81">
        <v>260</v>
      </c>
    </row>
    <row r="66" spans="1:8" x14ac:dyDescent="0.3">
      <c r="A66" s="81" t="s">
        <v>321</v>
      </c>
      <c r="B66" s="81">
        <v>3</v>
      </c>
      <c r="C66" s="82">
        <v>44152</v>
      </c>
      <c r="D66" s="83">
        <v>0.4916666666666667</v>
      </c>
      <c r="E66" s="81" t="s">
        <v>308</v>
      </c>
      <c r="F66" s="81">
        <v>200</v>
      </c>
      <c r="G66" s="81" t="s">
        <v>319</v>
      </c>
      <c r="H66" s="81">
        <v>400</v>
      </c>
    </row>
    <row r="67" spans="1:8" s="98" customFormat="1" ht="15" thickBot="1" x14ac:dyDescent="0.35">
      <c r="A67" s="95" t="str">
        <f>A66</f>
        <v>05011710 - Le Né à NONAVILLE</v>
      </c>
      <c r="B67" s="95"/>
      <c r="C67" s="96" t="s">
        <v>411</v>
      </c>
      <c r="D67" s="97"/>
      <c r="E67" s="95"/>
      <c r="F67" s="95">
        <f>MAX(F62:F66)</f>
        <v>510</v>
      </c>
      <c r="G67" s="95">
        <f t="shared" ref="G67" si="15">MAX(G61:G66)</f>
        <v>0</v>
      </c>
      <c r="H67" s="95">
        <f>MAX(H62:H66)</f>
        <v>400</v>
      </c>
    </row>
    <row r="68" spans="1:8" x14ac:dyDescent="0.3">
      <c r="A68" s="81" t="s">
        <v>323</v>
      </c>
      <c r="B68" s="81">
        <v>3</v>
      </c>
      <c r="C68" s="82">
        <v>43962</v>
      </c>
      <c r="D68" s="83">
        <v>0.41041666666666665</v>
      </c>
      <c r="E68" s="81" t="s">
        <v>282</v>
      </c>
      <c r="F68" s="81">
        <v>670</v>
      </c>
      <c r="G68" s="81" t="s">
        <v>268</v>
      </c>
      <c r="H68" s="81">
        <v>350</v>
      </c>
    </row>
    <row r="69" spans="1:8" x14ac:dyDescent="0.3">
      <c r="A69" s="81" t="s">
        <v>323</v>
      </c>
      <c r="B69" s="81">
        <v>3</v>
      </c>
      <c r="C69" s="82">
        <v>43990</v>
      </c>
      <c r="D69" s="83">
        <v>0.3527777777777778</v>
      </c>
      <c r="E69" s="81" t="s">
        <v>318</v>
      </c>
      <c r="F69" s="81">
        <v>340</v>
      </c>
      <c r="G69" s="81" t="s">
        <v>285</v>
      </c>
      <c r="H69" s="81">
        <v>720</v>
      </c>
    </row>
    <row r="70" spans="1:8" x14ac:dyDescent="0.3">
      <c r="A70" s="81" t="s">
        <v>323</v>
      </c>
      <c r="B70" s="81">
        <v>3</v>
      </c>
      <c r="C70" s="82">
        <v>44032</v>
      </c>
      <c r="D70" s="83">
        <v>0.42569444444444443</v>
      </c>
      <c r="E70" s="81" t="s">
        <v>266</v>
      </c>
      <c r="F70" s="81">
        <v>120</v>
      </c>
      <c r="G70" s="81" t="s">
        <v>266</v>
      </c>
      <c r="H70" s="81">
        <v>120</v>
      </c>
    </row>
    <row r="71" spans="1:8" x14ac:dyDescent="0.3">
      <c r="A71" s="81" t="s">
        <v>323</v>
      </c>
      <c r="B71" s="81">
        <v>3</v>
      </c>
      <c r="C71" s="82">
        <v>44138</v>
      </c>
      <c r="D71" s="83">
        <v>0.31388888888888888</v>
      </c>
      <c r="E71" s="81" t="s">
        <v>283</v>
      </c>
      <c r="F71" s="81">
        <v>530</v>
      </c>
      <c r="G71" s="81" t="s">
        <v>316</v>
      </c>
      <c r="H71" s="81">
        <v>860</v>
      </c>
    </row>
    <row r="72" spans="1:8" x14ac:dyDescent="0.3">
      <c r="A72" s="81" t="s">
        <v>323</v>
      </c>
      <c r="B72" s="81">
        <v>3</v>
      </c>
      <c r="C72" s="82">
        <v>44151</v>
      </c>
      <c r="D72" s="83">
        <v>0.39861111111111108</v>
      </c>
      <c r="E72" s="81" t="s">
        <v>324</v>
      </c>
      <c r="F72" s="81">
        <v>1180</v>
      </c>
      <c r="G72" s="81" t="s">
        <v>309</v>
      </c>
      <c r="H72" s="81">
        <v>1250</v>
      </c>
    </row>
    <row r="73" spans="1:8" s="98" customFormat="1" ht="15" thickBot="1" x14ac:dyDescent="0.35">
      <c r="A73" s="95" t="str">
        <f>A72</f>
        <v>05011720 - La Maury à PEREUIL</v>
      </c>
      <c r="B73" s="95"/>
      <c r="C73" s="96" t="s">
        <v>411</v>
      </c>
      <c r="D73" s="97"/>
      <c r="E73" s="95"/>
      <c r="F73" s="95">
        <f>MAX(F68:F72)</f>
        <v>1180</v>
      </c>
      <c r="G73" s="95">
        <f t="shared" ref="G73" si="16">MAX(G67:G72)</f>
        <v>0</v>
      </c>
      <c r="H73" s="95">
        <f>MAX(H68:H72)</f>
        <v>1250</v>
      </c>
    </row>
    <row r="74" spans="1:8" x14ac:dyDescent="0.3">
      <c r="A74" s="81" t="s">
        <v>325</v>
      </c>
      <c r="B74" s="81">
        <v>1</v>
      </c>
      <c r="C74" s="82">
        <v>43964</v>
      </c>
      <c r="D74" s="83">
        <v>0.375</v>
      </c>
      <c r="E74" s="81" t="s">
        <v>326</v>
      </c>
      <c r="F74" s="81">
        <v>640</v>
      </c>
      <c r="G74" s="81" t="s">
        <v>327</v>
      </c>
      <c r="H74" s="81">
        <v>800</v>
      </c>
    </row>
    <row r="75" spans="1:8" x14ac:dyDescent="0.3">
      <c r="A75" s="81" t="s">
        <v>325</v>
      </c>
      <c r="B75" s="81">
        <v>1</v>
      </c>
      <c r="C75" s="82">
        <v>43992</v>
      </c>
      <c r="D75" s="83">
        <v>0.47222222222222227</v>
      </c>
      <c r="E75" s="81" t="s">
        <v>273</v>
      </c>
      <c r="F75" s="81">
        <v>2000</v>
      </c>
      <c r="G75" s="81" t="s">
        <v>274</v>
      </c>
      <c r="H75" s="81">
        <v>1200</v>
      </c>
    </row>
    <row r="76" spans="1:8" x14ac:dyDescent="0.3">
      <c r="A76" s="81" t="s">
        <v>325</v>
      </c>
      <c r="B76" s="81">
        <v>1</v>
      </c>
      <c r="C76" s="82">
        <v>44033</v>
      </c>
      <c r="D76" s="83">
        <v>0.37152777777777773</v>
      </c>
      <c r="E76" s="81" t="s">
        <v>322</v>
      </c>
      <c r="F76" s="81">
        <v>470</v>
      </c>
      <c r="G76" s="81" t="s">
        <v>328</v>
      </c>
      <c r="H76" s="81">
        <v>950</v>
      </c>
    </row>
    <row r="77" spans="1:8" x14ac:dyDescent="0.3">
      <c r="A77" s="81" t="s">
        <v>325</v>
      </c>
      <c r="B77" s="81">
        <v>1</v>
      </c>
      <c r="C77" s="82">
        <v>44137</v>
      </c>
      <c r="D77" s="83">
        <v>0.39930555555555558</v>
      </c>
      <c r="E77" s="81" t="s">
        <v>328</v>
      </c>
      <c r="F77" s="81">
        <v>950</v>
      </c>
      <c r="G77" s="81" t="s">
        <v>329</v>
      </c>
      <c r="H77" s="81">
        <v>1500</v>
      </c>
    </row>
    <row r="78" spans="1:8" x14ac:dyDescent="0.3">
      <c r="A78" s="81" t="s">
        <v>325</v>
      </c>
      <c r="B78" s="81">
        <v>1</v>
      </c>
      <c r="C78" s="82">
        <v>44152</v>
      </c>
      <c r="D78" s="83">
        <v>0.46319444444444446</v>
      </c>
      <c r="E78" s="81" t="s">
        <v>330</v>
      </c>
      <c r="F78" s="81">
        <v>1120</v>
      </c>
      <c r="G78" s="81" t="s">
        <v>331</v>
      </c>
      <c r="H78" s="81">
        <v>1970</v>
      </c>
    </row>
    <row r="79" spans="1:8" s="98" customFormat="1" ht="15" thickBot="1" x14ac:dyDescent="0.35">
      <c r="A79" s="95" t="str">
        <f>A78</f>
        <v>05011721 - la Gorre à BERNEUIL</v>
      </c>
      <c r="B79" s="95"/>
      <c r="C79" s="96" t="s">
        <v>411</v>
      </c>
      <c r="D79" s="97"/>
      <c r="E79" s="95"/>
      <c r="F79" s="95">
        <f>MAX(F74:F78)</f>
        <v>2000</v>
      </c>
      <c r="G79" s="95">
        <f t="shared" ref="G79" si="17">MAX(G73:G78)</f>
        <v>0</v>
      </c>
      <c r="H79" s="95">
        <f>MAX(H74:H78)</f>
        <v>1970</v>
      </c>
    </row>
    <row r="80" spans="1:8" x14ac:dyDescent="0.3">
      <c r="A80" s="81" t="s">
        <v>332</v>
      </c>
      <c r="B80" s="81">
        <v>1</v>
      </c>
      <c r="C80" s="82">
        <v>43964</v>
      </c>
      <c r="D80" s="83">
        <v>0.3611111111111111</v>
      </c>
      <c r="E80" s="81" t="s">
        <v>327</v>
      </c>
      <c r="F80" s="81">
        <v>800</v>
      </c>
      <c r="G80" s="81" t="s">
        <v>270</v>
      </c>
      <c r="H80" s="81">
        <v>360</v>
      </c>
    </row>
    <row r="81" spans="1:8" x14ac:dyDescent="0.3">
      <c r="A81" s="81" t="s">
        <v>332</v>
      </c>
      <c r="B81" s="81">
        <v>1</v>
      </c>
      <c r="C81" s="82">
        <v>43992</v>
      </c>
      <c r="D81" s="83">
        <v>0.45833333333333331</v>
      </c>
      <c r="E81" s="81" t="s">
        <v>328</v>
      </c>
      <c r="F81" s="81">
        <v>950</v>
      </c>
      <c r="G81" s="81" t="s">
        <v>269</v>
      </c>
      <c r="H81" s="81">
        <v>300</v>
      </c>
    </row>
    <row r="82" spans="1:8" x14ac:dyDescent="0.3">
      <c r="A82" s="81" t="s">
        <v>332</v>
      </c>
      <c r="B82" s="81">
        <v>1</v>
      </c>
      <c r="C82" s="82">
        <v>44137</v>
      </c>
      <c r="D82" s="83">
        <v>0.40625</v>
      </c>
      <c r="E82" s="81" t="s">
        <v>283</v>
      </c>
      <c r="F82" s="81">
        <v>530</v>
      </c>
      <c r="G82" s="81" t="s">
        <v>268</v>
      </c>
      <c r="H82" s="81">
        <v>350</v>
      </c>
    </row>
    <row r="83" spans="1:8" x14ac:dyDescent="0.3">
      <c r="A83" s="81" t="s">
        <v>332</v>
      </c>
      <c r="B83" s="81">
        <v>1</v>
      </c>
      <c r="C83" s="82">
        <v>44152</v>
      </c>
      <c r="D83" s="83">
        <v>0.44861111111111113</v>
      </c>
      <c r="E83" s="81" t="s">
        <v>282</v>
      </c>
      <c r="F83" s="81">
        <v>670</v>
      </c>
      <c r="G83" s="81" t="s">
        <v>274</v>
      </c>
      <c r="H83" s="81">
        <v>1200</v>
      </c>
    </row>
    <row r="84" spans="1:8" s="98" customFormat="1" ht="15" thickBot="1" x14ac:dyDescent="0.35">
      <c r="A84" s="95" t="str">
        <f>A83</f>
        <v>05011722 - le Maury à BERNEUIL</v>
      </c>
      <c r="B84" s="95"/>
      <c r="C84" s="96" t="s">
        <v>411</v>
      </c>
      <c r="D84" s="97"/>
      <c r="E84" s="95"/>
      <c r="F84" s="95">
        <f>MAX(F80:F83)</f>
        <v>950</v>
      </c>
      <c r="G84" s="95">
        <f t="shared" ref="G84" si="18">MAX(G78:G83)</f>
        <v>0</v>
      </c>
      <c r="H84" s="95">
        <f>MAX(H80:H83)</f>
        <v>1200</v>
      </c>
    </row>
    <row r="85" spans="1:8" s="102" customFormat="1" ht="15" thickBot="1" x14ac:dyDescent="0.35">
      <c r="A85" s="99" t="s">
        <v>333</v>
      </c>
      <c r="B85" s="99">
        <v>1</v>
      </c>
      <c r="C85" s="100">
        <v>43964</v>
      </c>
      <c r="D85" s="101">
        <v>0.41319444444444442</v>
      </c>
      <c r="E85" s="99" t="s">
        <v>269</v>
      </c>
      <c r="F85" s="99">
        <v>300</v>
      </c>
      <c r="G85" s="99" t="s">
        <v>319</v>
      </c>
      <c r="H85" s="99">
        <v>400</v>
      </c>
    </row>
    <row r="86" spans="1:8" x14ac:dyDescent="0.3">
      <c r="A86" s="81" t="s">
        <v>334</v>
      </c>
      <c r="B86" s="81">
        <v>3</v>
      </c>
      <c r="C86" s="82">
        <v>43964</v>
      </c>
      <c r="D86" s="83">
        <v>0.3923611111111111</v>
      </c>
      <c r="E86" s="81" t="s">
        <v>282</v>
      </c>
      <c r="F86" s="81">
        <v>670</v>
      </c>
      <c r="G86" s="81" t="s">
        <v>280</v>
      </c>
      <c r="H86" s="81">
        <v>580</v>
      </c>
    </row>
    <row r="87" spans="1:8" x14ac:dyDescent="0.3">
      <c r="A87" s="81" t="s">
        <v>334</v>
      </c>
      <c r="B87" s="81">
        <v>3</v>
      </c>
      <c r="C87" s="82">
        <v>43992</v>
      </c>
      <c r="D87" s="83">
        <v>0.4861111111111111</v>
      </c>
      <c r="E87" s="81" t="s">
        <v>287</v>
      </c>
      <c r="F87" s="81">
        <v>1230</v>
      </c>
      <c r="G87" s="81" t="s">
        <v>335</v>
      </c>
      <c r="H87" s="81">
        <v>460</v>
      </c>
    </row>
    <row r="88" spans="1:8" x14ac:dyDescent="0.3">
      <c r="A88" s="81" t="s">
        <v>334</v>
      </c>
      <c r="B88" s="81">
        <v>3</v>
      </c>
      <c r="C88" s="82">
        <v>44033</v>
      </c>
      <c r="D88" s="83">
        <v>0.38541666666666669</v>
      </c>
      <c r="E88" s="81" t="s">
        <v>281</v>
      </c>
      <c r="F88" s="81">
        <v>650</v>
      </c>
      <c r="G88" s="81" t="s">
        <v>280</v>
      </c>
      <c r="H88" s="81">
        <v>580</v>
      </c>
    </row>
    <row r="89" spans="1:8" x14ac:dyDescent="0.3">
      <c r="A89" s="81" t="s">
        <v>334</v>
      </c>
      <c r="B89" s="81">
        <v>3</v>
      </c>
      <c r="C89" s="82">
        <v>44137</v>
      </c>
      <c r="D89" s="83">
        <v>0.38541666666666669</v>
      </c>
      <c r="E89" s="81" t="s">
        <v>335</v>
      </c>
      <c r="F89" s="81">
        <v>460</v>
      </c>
      <c r="G89" s="81" t="s">
        <v>268</v>
      </c>
      <c r="H89" s="81">
        <v>350</v>
      </c>
    </row>
    <row r="90" spans="1:8" x14ac:dyDescent="0.3">
      <c r="A90" s="81" t="s">
        <v>334</v>
      </c>
      <c r="B90" s="81">
        <v>3</v>
      </c>
      <c r="C90" s="82">
        <v>44152</v>
      </c>
      <c r="D90" s="83">
        <v>0.4777777777777778</v>
      </c>
      <c r="E90" s="81" t="s">
        <v>285</v>
      </c>
      <c r="F90" s="81">
        <v>720</v>
      </c>
      <c r="G90" s="81" t="s">
        <v>291</v>
      </c>
      <c r="H90" s="81">
        <v>1600</v>
      </c>
    </row>
    <row r="91" spans="1:8" s="98" customFormat="1" ht="15" thickBot="1" x14ac:dyDescent="0.35">
      <c r="A91" s="95" t="str">
        <f>A90</f>
        <v>05011725 - Le Né à PEREUIL</v>
      </c>
      <c r="B91" s="95"/>
      <c r="C91" s="96" t="s">
        <v>411</v>
      </c>
      <c r="D91" s="97"/>
      <c r="E91" s="95"/>
      <c r="F91" s="95">
        <f>MAX(F86:F90)</f>
        <v>1230</v>
      </c>
      <c r="G91" s="95">
        <f t="shared" ref="G91" si="19">MAX(G85:G90)</f>
        <v>0</v>
      </c>
      <c r="H91" s="95">
        <f>MAX(H86:H90)</f>
        <v>1600</v>
      </c>
    </row>
    <row r="92" spans="1:8" x14ac:dyDescent="0.3">
      <c r="A92" s="81" t="s">
        <v>336</v>
      </c>
      <c r="B92" s="81">
        <v>3</v>
      </c>
      <c r="C92" s="82">
        <v>43962</v>
      </c>
      <c r="D92" s="83">
        <v>0.37638888888888888</v>
      </c>
      <c r="E92" s="81" t="s">
        <v>337</v>
      </c>
      <c r="F92" s="81">
        <v>750</v>
      </c>
      <c r="G92" s="81" t="s">
        <v>273</v>
      </c>
      <c r="H92" s="81">
        <v>2000</v>
      </c>
    </row>
    <row r="93" spans="1:8" x14ac:dyDescent="0.3">
      <c r="A93" s="81" t="s">
        <v>336</v>
      </c>
      <c r="B93" s="81">
        <v>3</v>
      </c>
      <c r="C93" s="82">
        <v>43990</v>
      </c>
      <c r="D93" s="83">
        <v>0.3430555555555555</v>
      </c>
      <c r="E93" s="81" t="s">
        <v>338</v>
      </c>
      <c r="F93" s="81">
        <v>2070</v>
      </c>
      <c r="G93" s="81" t="s">
        <v>281</v>
      </c>
      <c r="H93" s="81">
        <v>650</v>
      </c>
    </row>
    <row r="94" spans="1:8" x14ac:dyDescent="0.3">
      <c r="A94" s="81" t="s">
        <v>336</v>
      </c>
      <c r="B94" s="81">
        <v>3</v>
      </c>
      <c r="C94" s="82">
        <v>44032</v>
      </c>
      <c r="D94" s="83">
        <v>0.39097222222222222</v>
      </c>
      <c r="E94" s="81" t="s">
        <v>287</v>
      </c>
      <c r="F94" s="81">
        <v>1230</v>
      </c>
      <c r="G94" s="81" t="s">
        <v>318</v>
      </c>
      <c r="H94" s="81">
        <v>340</v>
      </c>
    </row>
    <row r="95" spans="1:8" x14ac:dyDescent="0.3">
      <c r="A95" s="81" t="s">
        <v>336</v>
      </c>
      <c r="B95" s="81">
        <v>3</v>
      </c>
      <c r="C95" s="82">
        <v>44138</v>
      </c>
      <c r="D95" s="83">
        <v>0.4916666666666667</v>
      </c>
      <c r="E95" s="81" t="s">
        <v>339</v>
      </c>
      <c r="F95" s="81">
        <v>690</v>
      </c>
      <c r="G95" s="81" t="s">
        <v>279</v>
      </c>
      <c r="H95" s="81">
        <v>520</v>
      </c>
    </row>
    <row r="96" spans="1:8" ht="14.4" customHeight="1" x14ac:dyDescent="0.3">
      <c r="A96" s="81" t="s">
        <v>336</v>
      </c>
      <c r="B96" s="81">
        <v>3</v>
      </c>
      <c r="C96" s="82">
        <v>44151</v>
      </c>
      <c r="D96" s="83">
        <v>0.3756944444444445</v>
      </c>
      <c r="E96" s="81" t="s">
        <v>340</v>
      </c>
      <c r="F96" s="81">
        <v>3900</v>
      </c>
      <c r="G96" s="81" t="s">
        <v>341</v>
      </c>
      <c r="H96" s="81">
        <v>16000</v>
      </c>
    </row>
    <row r="97" spans="1:8" s="98" customFormat="1" ht="15" thickBot="1" x14ac:dyDescent="0.35">
      <c r="A97" s="95" t="str">
        <f>A96</f>
        <v>05011750 - L'Arce à BESSAC</v>
      </c>
      <c r="B97" s="95"/>
      <c r="C97" s="96" t="s">
        <v>411</v>
      </c>
      <c r="D97" s="97"/>
      <c r="E97" s="95"/>
      <c r="F97" s="95">
        <f>MAX(F92:F96)</f>
        <v>3900</v>
      </c>
      <c r="G97" s="95">
        <f t="shared" ref="G97" si="20">MAX(G91:G96)</f>
        <v>0</v>
      </c>
      <c r="H97" s="95">
        <f>MAX(H92:H96)</f>
        <v>16000</v>
      </c>
    </row>
    <row r="98" spans="1:8" x14ac:dyDescent="0.3">
      <c r="A98" s="81" t="s">
        <v>342</v>
      </c>
      <c r="B98" s="81">
        <v>3</v>
      </c>
      <c r="C98" s="82">
        <v>43962</v>
      </c>
      <c r="D98" s="83">
        <v>0.60555555555555551</v>
      </c>
      <c r="E98" s="81" t="s">
        <v>343</v>
      </c>
      <c r="F98" s="81">
        <v>920</v>
      </c>
      <c r="G98" s="81" t="s">
        <v>274</v>
      </c>
      <c r="H98" s="81">
        <v>1200</v>
      </c>
    </row>
    <row r="99" spans="1:8" x14ac:dyDescent="0.3">
      <c r="A99" s="81" t="s">
        <v>342</v>
      </c>
      <c r="B99" s="81">
        <v>3</v>
      </c>
      <c r="C99" s="82">
        <v>43990</v>
      </c>
      <c r="D99" s="83">
        <v>0.59722222222222221</v>
      </c>
      <c r="E99" s="81" t="s">
        <v>307</v>
      </c>
      <c r="F99" s="81">
        <v>250</v>
      </c>
      <c r="G99" s="81" t="s">
        <v>308</v>
      </c>
      <c r="H99" s="81">
        <v>200</v>
      </c>
    </row>
    <row r="100" spans="1:8" x14ac:dyDescent="0.3">
      <c r="A100" s="81" t="s">
        <v>342</v>
      </c>
      <c r="B100" s="81">
        <v>3</v>
      </c>
      <c r="C100" s="82">
        <v>44032</v>
      </c>
      <c r="D100" s="83">
        <v>0.49861111111111112</v>
      </c>
      <c r="E100" s="81" t="s">
        <v>344</v>
      </c>
      <c r="F100" s="81">
        <v>620</v>
      </c>
      <c r="G100" s="81" t="s">
        <v>281</v>
      </c>
      <c r="H100" s="81">
        <v>650</v>
      </c>
    </row>
    <row r="101" spans="1:8" x14ac:dyDescent="0.3">
      <c r="A101" s="81" t="s">
        <v>342</v>
      </c>
      <c r="B101" s="81">
        <v>3</v>
      </c>
      <c r="C101" s="82">
        <v>44088</v>
      </c>
      <c r="D101" s="83">
        <v>0.49722222222222223</v>
      </c>
      <c r="E101" s="81" t="s">
        <v>266</v>
      </c>
      <c r="F101" s="81">
        <v>120</v>
      </c>
      <c r="G101" s="81" t="s">
        <v>314</v>
      </c>
      <c r="H101" s="81">
        <v>260</v>
      </c>
    </row>
    <row r="102" spans="1:8" x14ac:dyDescent="0.3">
      <c r="A102" s="81" t="s">
        <v>342</v>
      </c>
      <c r="B102" s="81">
        <v>3</v>
      </c>
      <c r="C102" s="82">
        <v>44137</v>
      </c>
      <c r="D102" s="83">
        <v>0.50694444444444442</v>
      </c>
      <c r="E102" s="81" t="s">
        <v>314</v>
      </c>
      <c r="F102" s="81">
        <v>260</v>
      </c>
      <c r="G102" s="81" t="s">
        <v>264</v>
      </c>
      <c r="H102" s="81">
        <v>40</v>
      </c>
    </row>
    <row r="103" spans="1:8" x14ac:dyDescent="0.3">
      <c r="A103" s="81" t="s">
        <v>342</v>
      </c>
      <c r="B103" s="81">
        <v>3</v>
      </c>
      <c r="C103" s="82">
        <v>44151</v>
      </c>
      <c r="D103" s="83">
        <v>0.53749999999999998</v>
      </c>
      <c r="E103" s="81" t="s">
        <v>274</v>
      </c>
      <c r="F103" s="81">
        <v>1200</v>
      </c>
      <c r="G103" s="81" t="s">
        <v>316</v>
      </c>
      <c r="H103" s="81">
        <v>860</v>
      </c>
    </row>
    <row r="104" spans="1:8" s="98" customFormat="1" ht="15" thickBot="1" x14ac:dyDescent="0.35">
      <c r="A104" s="95" t="str">
        <f>A103</f>
        <v>05013150 - Le Tourtrat au niveau de Reparsac</v>
      </c>
      <c r="B104" s="95"/>
      <c r="C104" s="96" t="s">
        <v>411</v>
      </c>
      <c r="D104" s="97"/>
      <c r="E104" s="95"/>
      <c r="F104" s="95">
        <f>MAX(F98:F103)</f>
        <v>1200</v>
      </c>
      <c r="G104" s="95">
        <f t="shared" ref="G104" si="21">MAX(G98:G103)</f>
        <v>0</v>
      </c>
      <c r="H104" s="95">
        <f>MAX(H98:H103)</f>
        <v>1200</v>
      </c>
    </row>
    <row r="105" spans="1:8" x14ac:dyDescent="0.3">
      <c r="A105" s="81" t="s">
        <v>345</v>
      </c>
      <c r="B105" s="81">
        <v>1</v>
      </c>
      <c r="C105" s="82">
        <v>43964</v>
      </c>
      <c r="D105" s="83">
        <v>0.625</v>
      </c>
      <c r="E105" s="81" t="s">
        <v>273</v>
      </c>
      <c r="F105" s="81">
        <v>2000</v>
      </c>
      <c r="G105" s="81" t="s">
        <v>346</v>
      </c>
      <c r="H105" s="81">
        <v>4000</v>
      </c>
    </row>
    <row r="106" spans="1:8" x14ac:dyDescent="0.3">
      <c r="A106" s="81" t="s">
        <v>345</v>
      </c>
      <c r="B106" s="81">
        <v>1</v>
      </c>
      <c r="C106" s="82">
        <v>43993</v>
      </c>
      <c r="D106" s="83">
        <v>0.44444444444444442</v>
      </c>
      <c r="E106" s="81" t="s">
        <v>347</v>
      </c>
      <c r="F106" s="81">
        <v>2420</v>
      </c>
      <c r="G106" s="81" t="s">
        <v>348</v>
      </c>
      <c r="H106" s="81">
        <v>4600</v>
      </c>
    </row>
    <row r="107" spans="1:8" x14ac:dyDescent="0.3">
      <c r="A107" s="81" t="s">
        <v>345</v>
      </c>
      <c r="B107" s="81">
        <v>1</v>
      </c>
      <c r="C107" s="82">
        <v>44033</v>
      </c>
      <c r="D107" s="83">
        <v>0.55902777777777779</v>
      </c>
      <c r="E107" s="81" t="s">
        <v>349</v>
      </c>
      <c r="F107" s="81">
        <v>1430</v>
      </c>
      <c r="G107" s="81" t="s">
        <v>350</v>
      </c>
      <c r="H107" s="81">
        <v>2050</v>
      </c>
    </row>
    <row r="108" spans="1:8" x14ac:dyDescent="0.3">
      <c r="A108" s="81" t="s">
        <v>345</v>
      </c>
      <c r="B108" s="81">
        <v>1</v>
      </c>
      <c r="C108" s="82">
        <v>44089</v>
      </c>
      <c r="D108" s="83">
        <v>0.59027777777777779</v>
      </c>
      <c r="E108" s="81" t="s">
        <v>351</v>
      </c>
      <c r="F108" s="81">
        <v>1010</v>
      </c>
      <c r="G108" s="81" t="s">
        <v>295</v>
      </c>
      <c r="H108" s="81">
        <v>3000</v>
      </c>
    </row>
    <row r="109" spans="1:8" x14ac:dyDescent="0.3">
      <c r="A109" s="81" t="s">
        <v>345</v>
      </c>
      <c r="B109" s="81">
        <v>1</v>
      </c>
      <c r="C109" s="82">
        <v>44137</v>
      </c>
      <c r="D109" s="83">
        <v>0.50347222222222221</v>
      </c>
      <c r="E109" s="81" t="s">
        <v>291</v>
      </c>
      <c r="F109" s="81">
        <v>1600</v>
      </c>
      <c r="G109" s="81" t="s">
        <v>296</v>
      </c>
      <c r="H109" s="81">
        <v>780</v>
      </c>
    </row>
    <row r="110" spans="1:8" x14ac:dyDescent="0.3">
      <c r="A110" s="81" t="s">
        <v>345</v>
      </c>
      <c r="B110" s="81">
        <v>1</v>
      </c>
      <c r="C110" s="82">
        <v>44152</v>
      </c>
      <c r="D110" s="83">
        <v>0.59097222222222223</v>
      </c>
      <c r="E110" s="81" t="s">
        <v>335</v>
      </c>
      <c r="F110" s="81">
        <v>460</v>
      </c>
      <c r="G110" s="81" t="s">
        <v>270</v>
      </c>
      <c r="H110" s="81">
        <v>360</v>
      </c>
    </row>
    <row r="111" spans="1:8" s="98" customFormat="1" ht="15" thickBot="1" x14ac:dyDescent="0.35">
      <c r="A111" s="95" t="str">
        <f>A110</f>
        <v>05013875 - ruisseau de Saint-Pierre - Châteauneuf-sur-Charente (050STPIE)</v>
      </c>
      <c r="B111" s="95"/>
      <c r="C111" s="96" t="s">
        <v>411</v>
      </c>
      <c r="D111" s="97"/>
      <c r="E111" s="95"/>
      <c r="F111" s="95">
        <f>MAX(F105:F110)</f>
        <v>2420</v>
      </c>
      <c r="G111" s="95">
        <f t="shared" ref="G111" si="22">MAX(G105:G110)</f>
        <v>0</v>
      </c>
      <c r="H111" s="95">
        <f>MAX(H105:H110)</f>
        <v>4600</v>
      </c>
    </row>
    <row r="112" spans="1:8" s="109" customFormat="1" x14ac:dyDescent="0.3">
      <c r="A112" s="106" t="s">
        <v>453</v>
      </c>
      <c r="B112" s="106"/>
      <c r="C112" s="107">
        <v>43964</v>
      </c>
      <c r="D112" s="108"/>
      <c r="E112" s="106"/>
      <c r="F112" s="106">
        <v>350</v>
      </c>
      <c r="G112" s="106"/>
      <c r="H112" s="106">
        <v>250</v>
      </c>
    </row>
    <row r="113" spans="1:8" s="109" customFormat="1" x14ac:dyDescent="0.3">
      <c r="A113" s="106" t="s">
        <v>453</v>
      </c>
      <c r="B113" s="106"/>
      <c r="C113" s="107">
        <v>43993</v>
      </c>
      <c r="D113" s="108"/>
      <c r="E113" s="106"/>
      <c r="F113" s="106">
        <v>200</v>
      </c>
      <c r="G113" s="106"/>
      <c r="H113" s="106">
        <v>440</v>
      </c>
    </row>
    <row r="114" spans="1:8" s="109" customFormat="1" x14ac:dyDescent="0.3">
      <c r="A114" s="106" t="s">
        <v>453</v>
      </c>
      <c r="B114" s="106"/>
      <c r="C114" s="107">
        <v>44033</v>
      </c>
      <c r="D114" s="108"/>
      <c r="E114" s="106"/>
      <c r="F114" s="106">
        <v>650</v>
      </c>
      <c r="G114" s="106"/>
      <c r="H114" s="106">
        <v>470</v>
      </c>
    </row>
    <row r="115" spans="1:8" s="109" customFormat="1" x14ac:dyDescent="0.3">
      <c r="A115" s="106" t="s">
        <v>453</v>
      </c>
      <c r="B115" s="106"/>
      <c r="C115" s="107">
        <v>44089</v>
      </c>
      <c r="D115" s="108"/>
      <c r="E115" s="106"/>
      <c r="F115" s="106">
        <v>840</v>
      </c>
      <c r="G115" s="106"/>
      <c r="H115" s="106">
        <v>600</v>
      </c>
    </row>
    <row r="116" spans="1:8" s="109" customFormat="1" x14ac:dyDescent="0.3">
      <c r="A116" s="106" t="s">
        <v>453</v>
      </c>
      <c r="B116" s="106"/>
      <c r="C116" s="107">
        <v>44137</v>
      </c>
      <c r="D116" s="108"/>
      <c r="E116" s="106"/>
      <c r="F116" s="106">
        <v>300</v>
      </c>
      <c r="G116" s="106"/>
      <c r="H116" s="106">
        <v>300</v>
      </c>
    </row>
    <row r="117" spans="1:8" s="109" customFormat="1" x14ac:dyDescent="0.3">
      <c r="A117" s="106" t="s">
        <v>453</v>
      </c>
      <c r="B117" s="106"/>
      <c r="C117" s="107">
        <v>44152</v>
      </c>
      <c r="D117" s="108"/>
      <c r="E117" s="106"/>
      <c r="F117" s="106">
        <v>1200</v>
      </c>
      <c r="G117" s="106"/>
      <c r="H117" s="106">
        <v>210</v>
      </c>
    </row>
    <row r="118" spans="1:8" s="98" customFormat="1" ht="15" thickBot="1" x14ac:dyDescent="0.35">
      <c r="A118" s="95" t="str">
        <f>A117</f>
        <v>05013210 - ri de Gensac - Gensac</v>
      </c>
      <c r="B118" s="95"/>
      <c r="C118" s="96" t="s">
        <v>411</v>
      </c>
      <c r="D118" s="97"/>
      <c r="E118" s="95"/>
      <c r="F118" s="95">
        <f>MAX(F112:F117)</f>
        <v>1200</v>
      </c>
      <c r="G118" s="95">
        <f t="shared" ref="G118" si="23">MAX(G112:G117)</f>
        <v>0</v>
      </c>
      <c r="H118" s="95">
        <f>MAX(H112:H117)</f>
        <v>600</v>
      </c>
    </row>
    <row r="119" spans="1:8" x14ac:dyDescent="0.3">
      <c r="A119" s="81" t="s">
        <v>352</v>
      </c>
      <c r="B119" s="81">
        <v>1</v>
      </c>
      <c r="C119" s="82">
        <v>43965</v>
      </c>
      <c r="D119" s="83">
        <v>0.42152777777777778</v>
      </c>
      <c r="E119" s="81" t="s">
        <v>270</v>
      </c>
      <c r="F119" s="81">
        <v>360</v>
      </c>
      <c r="G119" s="81" t="s">
        <v>282</v>
      </c>
      <c r="H119" s="81">
        <v>670</v>
      </c>
    </row>
    <row r="120" spans="1:8" x14ac:dyDescent="0.3">
      <c r="A120" s="81" t="s">
        <v>352</v>
      </c>
      <c r="B120" s="81">
        <v>1</v>
      </c>
      <c r="C120" s="82">
        <v>43993</v>
      </c>
      <c r="D120" s="83">
        <v>0.41805555555555557</v>
      </c>
      <c r="E120" s="81" t="s">
        <v>279</v>
      </c>
      <c r="F120" s="81">
        <v>520</v>
      </c>
      <c r="G120" s="81" t="s">
        <v>296</v>
      </c>
      <c r="H120" s="81">
        <v>780</v>
      </c>
    </row>
    <row r="121" spans="1:8" x14ac:dyDescent="0.3">
      <c r="A121" s="81" t="s">
        <v>352</v>
      </c>
      <c r="B121" s="81">
        <v>1</v>
      </c>
      <c r="C121" s="82">
        <v>44035</v>
      </c>
      <c r="D121" s="83">
        <v>0.4055555555555555</v>
      </c>
      <c r="E121" s="81" t="s">
        <v>327</v>
      </c>
      <c r="F121" s="81">
        <v>800</v>
      </c>
      <c r="G121" s="81" t="s">
        <v>353</v>
      </c>
      <c r="H121" s="81">
        <v>600</v>
      </c>
    </row>
    <row r="122" spans="1:8" x14ac:dyDescent="0.3">
      <c r="A122" s="81" t="s">
        <v>352</v>
      </c>
      <c r="B122" s="81">
        <v>1</v>
      </c>
      <c r="C122" s="82">
        <v>44091</v>
      </c>
      <c r="D122" s="83">
        <v>0.42708333333333331</v>
      </c>
      <c r="E122" s="81" t="s">
        <v>281</v>
      </c>
      <c r="F122" s="81">
        <v>650</v>
      </c>
      <c r="G122" s="81" t="s">
        <v>277</v>
      </c>
      <c r="H122" s="81">
        <v>450</v>
      </c>
    </row>
    <row r="123" spans="1:8" x14ac:dyDescent="0.3">
      <c r="A123" s="81" t="s">
        <v>352</v>
      </c>
      <c r="B123" s="81">
        <v>1</v>
      </c>
      <c r="C123" s="82">
        <v>44140</v>
      </c>
      <c r="D123" s="83">
        <v>0.4458333333333333</v>
      </c>
      <c r="E123" s="81" t="s">
        <v>354</v>
      </c>
      <c r="F123" s="81">
        <v>1570</v>
      </c>
      <c r="G123" s="81" t="s">
        <v>355</v>
      </c>
      <c r="H123" s="81">
        <v>760</v>
      </c>
    </row>
    <row r="124" spans="1:8" x14ac:dyDescent="0.3">
      <c r="A124" s="81" t="s">
        <v>352</v>
      </c>
      <c r="B124" s="81">
        <v>1</v>
      </c>
      <c r="C124" s="82">
        <v>44154</v>
      </c>
      <c r="D124" s="83">
        <v>0.4284722222222222</v>
      </c>
      <c r="E124" s="81" t="s">
        <v>356</v>
      </c>
      <c r="F124" s="81">
        <v>1480</v>
      </c>
      <c r="G124" s="81" t="s">
        <v>314</v>
      </c>
      <c r="H124" s="81">
        <v>260</v>
      </c>
    </row>
    <row r="125" spans="1:8" s="98" customFormat="1" ht="15" thickBot="1" x14ac:dyDescent="0.35">
      <c r="A125" s="95" t="str">
        <f>A124</f>
        <v>05013880 - Vélude - Mosnac</v>
      </c>
      <c r="B125" s="95"/>
      <c r="C125" s="96" t="s">
        <v>411</v>
      </c>
      <c r="D125" s="97"/>
      <c r="E125" s="95"/>
      <c r="F125" s="95">
        <f>MAX(F119:F124)</f>
        <v>1570</v>
      </c>
      <c r="G125" s="95">
        <f t="shared" ref="G125" si="24">MAX(G119:G124)</f>
        <v>0</v>
      </c>
      <c r="H125" s="95">
        <f>MAX(H119:H124)</f>
        <v>780</v>
      </c>
    </row>
    <row r="126" spans="1:8" x14ac:dyDescent="0.3">
      <c r="A126" s="81" t="s">
        <v>357</v>
      </c>
      <c r="B126" s="81">
        <v>1</v>
      </c>
      <c r="C126" s="82">
        <v>43965</v>
      </c>
      <c r="D126" s="83">
        <v>0.4368055555555555</v>
      </c>
      <c r="E126" s="81" t="s">
        <v>274</v>
      </c>
      <c r="F126" s="81">
        <v>1200</v>
      </c>
      <c r="G126" s="81" t="s">
        <v>358</v>
      </c>
      <c r="H126" s="81">
        <v>500</v>
      </c>
    </row>
    <row r="127" spans="1:8" x14ac:dyDescent="0.3">
      <c r="A127" s="81" t="s">
        <v>357</v>
      </c>
      <c r="B127" s="81">
        <v>1</v>
      </c>
      <c r="C127" s="82">
        <v>43993</v>
      </c>
      <c r="D127" s="83">
        <v>0.4291666666666667</v>
      </c>
      <c r="E127" s="81" t="s">
        <v>283</v>
      </c>
      <c r="F127" s="81">
        <v>530</v>
      </c>
      <c r="G127" s="81" t="s">
        <v>327</v>
      </c>
      <c r="H127" s="81">
        <v>800</v>
      </c>
    </row>
    <row r="128" spans="1:8" x14ac:dyDescent="0.3">
      <c r="A128" s="81" t="s">
        <v>357</v>
      </c>
      <c r="B128" s="81">
        <v>1</v>
      </c>
      <c r="C128" s="82">
        <v>44035</v>
      </c>
      <c r="D128" s="83">
        <v>0.41736111111111113</v>
      </c>
      <c r="E128" s="81" t="s">
        <v>330</v>
      </c>
      <c r="F128" s="81">
        <v>1120</v>
      </c>
      <c r="G128" s="81" t="s">
        <v>280</v>
      </c>
      <c r="H128" s="81">
        <v>580</v>
      </c>
    </row>
    <row r="129" spans="1:8" x14ac:dyDescent="0.3">
      <c r="A129" s="81" t="s">
        <v>357</v>
      </c>
      <c r="B129" s="81">
        <v>1</v>
      </c>
      <c r="C129" s="82">
        <v>44091</v>
      </c>
      <c r="D129" s="83">
        <v>0.44097222222222227</v>
      </c>
      <c r="E129" s="81" t="s">
        <v>285</v>
      </c>
      <c r="F129" s="81">
        <v>720</v>
      </c>
      <c r="G129" s="81" t="s">
        <v>326</v>
      </c>
      <c r="H129" s="81">
        <v>640</v>
      </c>
    </row>
    <row r="130" spans="1:8" x14ac:dyDescent="0.3">
      <c r="A130" s="81" t="s">
        <v>357</v>
      </c>
      <c r="B130" s="81">
        <v>1</v>
      </c>
      <c r="C130" s="82">
        <v>44140</v>
      </c>
      <c r="D130" s="83">
        <v>0.46319444444444446</v>
      </c>
      <c r="E130" s="81" t="s">
        <v>337</v>
      </c>
      <c r="F130" s="81">
        <v>750</v>
      </c>
      <c r="G130" s="81" t="s">
        <v>263</v>
      </c>
      <c r="H130" s="81">
        <v>80</v>
      </c>
    </row>
    <row r="131" spans="1:8" x14ac:dyDescent="0.3">
      <c r="A131" s="81" t="s">
        <v>357</v>
      </c>
      <c r="B131" s="81">
        <v>1</v>
      </c>
      <c r="C131" s="82">
        <v>44154</v>
      </c>
      <c r="D131" s="83">
        <v>0.44097222222222227</v>
      </c>
      <c r="E131" s="81" t="s">
        <v>278</v>
      </c>
      <c r="F131" s="81">
        <v>1020</v>
      </c>
      <c r="G131" s="81" t="s">
        <v>270</v>
      </c>
      <c r="H131" s="81">
        <v>360</v>
      </c>
    </row>
    <row r="132" spans="1:8" s="98" customFormat="1" ht="15" thickBot="1" x14ac:dyDescent="0.35">
      <c r="A132" s="95" t="str">
        <f>A131</f>
        <v>05014195 - Boëme - Nersac (aval LGV)</v>
      </c>
      <c r="B132" s="95"/>
      <c r="C132" s="96" t="s">
        <v>411</v>
      </c>
      <c r="D132" s="97"/>
      <c r="E132" s="95"/>
      <c r="F132" s="95">
        <f>MAX(F126:F131)</f>
        <v>1200</v>
      </c>
      <c r="G132" s="95">
        <f t="shared" ref="G132" si="25">MAX(G126:G131)</f>
        <v>0</v>
      </c>
      <c r="H132" s="95">
        <f>MAX(H126:H131)</f>
        <v>800</v>
      </c>
    </row>
    <row r="133" spans="1:8" x14ac:dyDescent="0.3">
      <c r="A133" s="81" t="s">
        <v>359</v>
      </c>
      <c r="B133" s="81">
        <v>1</v>
      </c>
      <c r="C133" s="82">
        <v>43965</v>
      </c>
      <c r="D133" s="83">
        <v>0.46249999999999997</v>
      </c>
      <c r="E133" s="81" t="s">
        <v>285</v>
      </c>
      <c r="F133" s="81">
        <v>720</v>
      </c>
      <c r="G133" s="81" t="s">
        <v>310</v>
      </c>
      <c r="H133" s="81">
        <v>740</v>
      </c>
    </row>
    <row r="134" spans="1:8" x14ac:dyDescent="0.3">
      <c r="A134" s="81" t="s">
        <v>359</v>
      </c>
      <c r="B134" s="81">
        <v>1</v>
      </c>
      <c r="C134" s="82">
        <v>43993</v>
      </c>
      <c r="D134" s="83">
        <v>0.45624999999999999</v>
      </c>
      <c r="E134" s="81" t="s">
        <v>309</v>
      </c>
      <c r="F134" s="81">
        <v>1250</v>
      </c>
      <c r="G134" s="81" t="s">
        <v>316</v>
      </c>
      <c r="H134" s="81">
        <v>860</v>
      </c>
    </row>
    <row r="135" spans="1:8" x14ac:dyDescent="0.3">
      <c r="A135" s="81" t="s">
        <v>359</v>
      </c>
      <c r="B135" s="81">
        <v>1</v>
      </c>
      <c r="C135" s="82">
        <v>44035</v>
      </c>
      <c r="D135" s="83">
        <v>0.4381944444444445</v>
      </c>
      <c r="E135" s="81" t="s">
        <v>344</v>
      </c>
      <c r="F135" s="81">
        <v>620</v>
      </c>
      <c r="G135" s="81" t="s">
        <v>316</v>
      </c>
      <c r="H135" s="81">
        <v>860</v>
      </c>
    </row>
    <row r="136" spans="1:8" x14ac:dyDescent="0.3">
      <c r="A136" s="81" t="s">
        <v>359</v>
      </c>
      <c r="B136" s="81">
        <v>1</v>
      </c>
      <c r="C136" s="82">
        <v>44091</v>
      </c>
      <c r="D136" s="83">
        <v>0.46388888888888885</v>
      </c>
      <c r="E136" s="81" t="s">
        <v>360</v>
      </c>
      <c r="F136" s="81">
        <v>1160</v>
      </c>
      <c r="G136" s="81" t="s">
        <v>309</v>
      </c>
      <c r="H136" s="81">
        <v>1250</v>
      </c>
    </row>
    <row r="137" spans="1:8" x14ac:dyDescent="0.3">
      <c r="A137" s="81" t="s">
        <v>359</v>
      </c>
      <c r="B137" s="81">
        <v>1</v>
      </c>
      <c r="C137" s="82">
        <v>44140</v>
      </c>
      <c r="D137" s="83">
        <v>0.48680555555555555</v>
      </c>
      <c r="E137" s="81" t="s">
        <v>316</v>
      </c>
      <c r="F137" s="81">
        <v>860</v>
      </c>
      <c r="G137" s="81" t="s">
        <v>269</v>
      </c>
      <c r="H137" s="81">
        <v>300</v>
      </c>
    </row>
    <row r="138" spans="1:8" x14ac:dyDescent="0.3">
      <c r="A138" s="81" t="s">
        <v>359</v>
      </c>
      <c r="B138" s="81">
        <v>1</v>
      </c>
      <c r="C138" s="82">
        <v>44154</v>
      </c>
      <c r="D138" s="83">
        <v>0.46597222222222223</v>
      </c>
      <c r="E138" s="81" t="s">
        <v>277</v>
      </c>
      <c r="F138" s="81">
        <v>450</v>
      </c>
      <c r="G138" s="81" t="s">
        <v>266</v>
      </c>
      <c r="H138" s="81">
        <v>120</v>
      </c>
    </row>
    <row r="139" spans="1:8" s="98" customFormat="1" ht="15" thickBot="1" x14ac:dyDescent="0.35">
      <c r="A139" s="95" t="str">
        <f>A138</f>
        <v>05014250 - Boëme - Voulgezac</v>
      </c>
      <c r="B139" s="95"/>
      <c r="C139" s="96" t="s">
        <v>411</v>
      </c>
      <c r="D139" s="97"/>
      <c r="E139" s="95"/>
      <c r="F139" s="95">
        <f>MAX(F133:F138)</f>
        <v>1250</v>
      </c>
      <c r="G139" s="95">
        <f t="shared" ref="G139" si="26">MAX(G133:G138)</f>
        <v>0</v>
      </c>
      <c r="H139" s="95">
        <f>MAX(H133:H138)</f>
        <v>1250</v>
      </c>
    </row>
    <row r="140" spans="1:8" x14ac:dyDescent="0.3">
      <c r="A140" s="81" t="s">
        <v>361</v>
      </c>
      <c r="B140" s="81">
        <v>1</v>
      </c>
      <c r="C140" s="82">
        <v>43965</v>
      </c>
      <c r="D140" s="83">
        <v>0.375</v>
      </c>
      <c r="E140" s="81" t="s">
        <v>308</v>
      </c>
      <c r="F140" s="81">
        <v>200</v>
      </c>
      <c r="G140" s="81" t="s">
        <v>362</v>
      </c>
      <c r="H140" s="81">
        <v>290</v>
      </c>
    </row>
    <row r="141" spans="1:8" x14ac:dyDescent="0.3">
      <c r="A141" s="81" t="s">
        <v>361</v>
      </c>
      <c r="B141" s="81">
        <v>1</v>
      </c>
      <c r="C141" s="82">
        <v>43993</v>
      </c>
      <c r="D141" s="83">
        <v>0.375</v>
      </c>
      <c r="E141" s="81" t="s">
        <v>329</v>
      </c>
      <c r="F141" s="81">
        <v>1500</v>
      </c>
      <c r="G141" s="81" t="s">
        <v>307</v>
      </c>
      <c r="H141" s="81">
        <v>250</v>
      </c>
    </row>
    <row r="142" spans="1:8" x14ac:dyDescent="0.3">
      <c r="A142" s="81" t="s">
        <v>361</v>
      </c>
      <c r="B142" s="81">
        <v>1</v>
      </c>
      <c r="C142" s="82">
        <v>44035</v>
      </c>
      <c r="D142" s="83">
        <v>0.36180555555555555</v>
      </c>
      <c r="E142" s="81" t="s">
        <v>275</v>
      </c>
      <c r="F142" s="81">
        <v>890</v>
      </c>
      <c r="G142" s="81" t="s">
        <v>281</v>
      </c>
      <c r="H142" s="81">
        <v>650</v>
      </c>
    </row>
    <row r="143" spans="1:8" x14ac:dyDescent="0.3">
      <c r="A143" s="81" t="s">
        <v>361</v>
      </c>
      <c r="B143" s="81">
        <v>1</v>
      </c>
      <c r="C143" s="82">
        <v>44091</v>
      </c>
      <c r="D143" s="83">
        <v>0.38055555555555554</v>
      </c>
      <c r="E143" s="81" t="s">
        <v>264</v>
      </c>
      <c r="F143" s="81">
        <v>40</v>
      </c>
      <c r="G143" s="81" t="s">
        <v>314</v>
      </c>
      <c r="H143" s="81">
        <v>260</v>
      </c>
    </row>
    <row r="144" spans="1:8" x14ac:dyDescent="0.3">
      <c r="A144" s="81" t="s">
        <v>361</v>
      </c>
      <c r="B144" s="81">
        <v>1</v>
      </c>
      <c r="C144" s="82">
        <v>44140</v>
      </c>
      <c r="D144" s="83">
        <v>0.39861111111111108</v>
      </c>
      <c r="E144" s="81" t="s">
        <v>280</v>
      </c>
      <c r="F144" s="81">
        <v>580</v>
      </c>
      <c r="G144" s="81" t="s">
        <v>335</v>
      </c>
      <c r="H144" s="81">
        <v>460</v>
      </c>
    </row>
    <row r="145" spans="1:8" x14ac:dyDescent="0.3">
      <c r="A145" s="81" t="s">
        <v>361</v>
      </c>
      <c r="B145" s="81">
        <v>1</v>
      </c>
      <c r="C145" s="82">
        <v>44154</v>
      </c>
      <c r="D145" s="83">
        <v>0.38472222222222219</v>
      </c>
      <c r="E145" s="81" t="s">
        <v>283</v>
      </c>
      <c r="F145" s="81">
        <v>530</v>
      </c>
      <c r="G145" s="81" t="s">
        <v>362</v>
      </c>
      <c r="H145" s="81">
        <v>290</v>
      </c>
    </row>
    <row r="146" spans="1:8" s="98" customFormat="1" ht="15" thickBot="1" x14ac:dyDescent="0.35">
      <c r="A146" s="95" t="str">
        <f>A145</f>
        <v>05015055 - Nouère - les Chênasses (05NOUERE)</v>
      </c>
      <c r="B146" s="95"/>
      <c r="C146" s="96" t="s">
        <v>411</v>
      </c>
      <c r="D146" s="97"/>
      <c r="E146" s="95"/>
      <c r="F146" s="95">
        <f>MAX(F140:F145)</f>
        <v>1500</v>
      </c>
      <c r="G146" s="95">
        <f t="shared" ref="G146" si="27">MAX(G140:G145)</f>
        <v>0</v>
      </c>
      <c r="H146" s="95">
        <f>MAX(H140:H145)</f>
        <v>650</v>
      </c>
    </row>
    <row r="147" spans="1:8" x14ac:dyDescent="0.3">
      <c r="A147" s="81" t="s">
        <v>363</v>
      </c>
      <c r="B147" s="81">
        <v>1</v>
      </c>
      <c r="C147" s="82">
        <v>43965</v>
      </c>
      <c r="D147" s="83">
        <v>0.61388888888888882</v>
      </c>
      <c r="E147" s="81" t="s">
        <v>346</v>
      </c>
      <c r="F147" s="81">
        <v>4000</v>
      </c>
      <c r="G147" s="81" t="s">
        <v>274</v>
      </c>
      <c r="H147" s="81">
        <v>1200</v>
      </c>
    </row>
    <row r="148" spans="1:8" x14ac:dyDescent="0.3">
      <c r="A148" s="81" t="s">
        <v>363</v>
      </c>
      <c r="B148" s="81">
        <v>1</v>
      </c>
      <c r="C148" s="82">
        <v>43993</v>
      </c>
      <c r="D148" s="83">
        <v>0.625</v>
      </c>
      <c r="E148" s="81" t="s">
        <v>364</v>
      </c>
      <c r="F148" s="81">
        <v>9500</v>
      </c>
      <c r="G148" s="81" t="s">
        <v>365</v>
      </c>
      <c r="H148" s="81">
        <v>9800</v>
      </c>
    </row>
    <row r="149" spans="1:8" x14ac:dyDescent="0.3">
      <c r="A149" s="81" t="s">
        <v>363</v>
      </c>
      <c r="B149" s="81">
        <v>1</v>
      </c>
      <c r="C149" s="82">
        <v>44035</v>
      </c>
      <c r="D149" s="83">
        <v>0.5805555555555556</v>
      </c>
      <c r="E149" s="81" t="s">
        <v>366</v>
      </c>
      <c r="F149" s="81">
        <v>4670</v>
      </c>
      <c r="G149" s="81" t="s">
        <v>367</v>
      </c>
      <c r="H149" s="81">
        <v>1660</v>
      </c>
    </row>
    <row r="150" spans="1:8" x14ac:dyDescent="0.3">
      <c r="A150" s="81" t="s">
        <v>363</v>
      </c>
      <c r="B150" s="81">
        <v>1</v>
      </c>
      <c r="C150" s="82">
        <v>44091</v>
      </c>
      <c r="D150" s="83">
        <v>0.61597222222222225</v>
      </c>
      <c r="E150" s="81" t="s">
        <v>273</v>
      </c>
      <c r="F150" s="81">
        <v>2000</v>
      </c>
      <c r="G150" s="81" t="s">
        <v>291</v>
      </c>
      <c r="H150" s="81">
        <v>1600</v>
      </c>
    </row>
    <row r="151" spans="1:8" x14ac:dyDescent="0.3">
      <c r="A151" s="81" t="s">
        <v>363</v>
      </c>
      <c r="B151" s="81">
        <v>1</v>
      </c>
      <c r="C151" s="82">
        <v>44140</v>
      </c>
      <c r="D151" s="83">
        <v>0.64444444444444449</v>
      </c>
      <c r="E151" s="81" t="s">
        <v>263</v>
      </c>
      <c r="F151" s="81">
        <v>80</v>
      </c>
      <c r="G151" s="81" t="s">
        <v>263</v>
      </c>
      <c r="H151" s="81">
        <v>80</v>
      </c>
    </row>
    <row r="152" spans="1:8" x14ac:dyDescent="0.3">
      <c r="A152" s="81" t="s">
        <v>363</v>
      </c>
      <c r="B152" s="81">
        <v>1</v>
      </c>
      <c r="C152" s="82">
        <v>44154</v>
      </c>
      <c r="D152" s="83">
        <v>0.61527777777777781</v>
      </c>
      <c r="E152" s="81" t="s">
        <v>304</v>
      </c>
      <c r="F152" s="81">
        <v>3500</v>
      </c>
      <c r="G152" s="81" t="s">
        <v>274</v>
      </c>
      <c r="H152" s="81">
        <v>1200</v>
      </c>
    </row>
    <row r="153" spans="1:8" s="98" customFormat="1" ht="15" thickBot="1" x14ac:dyDescent="0.35">
      <c r="A153" s="95" t="str">
        <f>A152</f>
        <v>05015700 - L'Anguienne à ANGOULEME</v>
      </c>
      <c r="B153" s="95"/>
      <c r="C153" s="96" t="s">
        <v>411</v>
      </c>
      <c r="D153" s="97"/>
      <c r="E153" s="95"/>
      <c r="F153" s="95">
        <f>MAX(F147:F152)</f>
        <v>9500</v>
      </c>
      <c r="G153" s="95">
        <f t="shared" ref="G153" si="28">MAX(G147:G152)</f>
        <v>0</v>
      </c>
      <c r="H153" s="95">
        <f>MAX(H147:H152)</f>
        <v>9800</v>
      </c>
    </row>
    <row r="154" spans="1:8" x14ac:dyDescent="0.3">
      <c r="A154" s="81" t="s">
        <v>368</v>
      </c>
      <c r="B154" s="81">
        <v>1</v>
      </c>
      <c r="C154" s="82">
        <v>43965</v>
      </c>
      <c r="D154" s="83">
        <v>0.6020833333333333</v>
      </c>
      <c r="E154" s="81" t="s">
        <v>319</v>
      </c>
      <c r="F154" s="81">
        <v>400</v>
      </c>
      <c r="G154" s="81" t="s">
        <v>335</v>
      </c>
      <c r="H154" s="81">
        <v>460</v>
      </c>
    </row>
    <row r="155" spans="1:8" x14ac:dyDescent="0.3">
      <c r="A155" s="81" t="s">
        <v>368</v>
      </c>
      <c r="B155" s="81">
        <v>1</v>
      </c>
      <c r="C155" s="82">
        <v>43993</v>
      </c>
      <c r="D155" s="83">
        <v>0.51944444444444449</v>
      </c>
      <c r="E155" s="81" t="s">
        <v>369</v>
      </c>
      <c r="F155" s="81">
        <v>1510</v>
      </c>
      <c r="G155" s="81" t="s">
        <v>327</v>
      </c>
      <c r="H155" s="81">
        <v>800</v>
      </c>
    </row>
    <row r="156" spans="1:8" x14ac:dyDescent="0.3">
      <c r="A156" s="81" t="s">
        <v>368</v>
      </c>
      <c r="B156" s="81">
        <v>1</v>
      </c>
      <c r="C156" s="82">
        <v>44035</v>
      </c>
      <c r="D156" s="83">
        <v>0.5854166666666667</v>
      </c>
      <c r="E156" s="81" t="s">
        <v>268</v>
      </c>
      <c r="F156" s="81">
        <v>350</v>
      </c>
      <c r="G156" s="81" t="s">
        <v>264</v>
      </c>
      <c r="H156" s="81">
        <v>40</v>
      </c>
    </row>
    <row r="157" spans="1:8" x14ac:dyDescent="0.3">
      <c r="A157" s="81" t="s">
        <v>368</v>
      </c>
      <c r="B157" s="81">
        <v>1</v>
      </c>
      <c r="C157" s="82">
        <v>44091</v>
      </c>
      <c r="D157" s="83">
        <v>0.51597222222222217</v>
      </c>
      <c r="E157" s="81" t="s">
        <v>270</v>
      </c>
      <c r="F157" s="81">
        <v>360</v>
      </c>
      <c r="G157" s="81" t="s">
        <v>270</v>
      </c>
      <c r="H157" s="81">
        <v>360</v>
      </c>
    </row>
    <row r="158" spans="1:8" x14ac:dyDescent="0.3">
      <c r="A158" s="81" t="s">
        <v>368</v>
      </c>
      <c r="B158" s="81">
        <v>1</v>
      </c>
      <c r="C158" s="82">
        <v>44137</v>
      </c>
      <c r="D158" s="83">
        <v>0.56041666666666667</v>
      </c>
      <c r="E158" s="81" t="s">
        <v>266</v>
      </c>
      <c r="F158" s="81">
        <v>120</v>
      </c>
      <c r="G158" s="81" t="s">
        <v>314</v>
      </c>
      <c r="H158" s="81">
        <v>260</v>
      </c>
    </row>
    <row r="159" spans="1:8" x14ac:dyDescent="0.3">
      <c r="A159" s="81" t="s">
        <v>368</v>
      </c>
      <c r="B159" s="81">
        <v>1</v>
      </c>
      <c r="C159" s="82">
        <v>44154</v>
      </c>
      <c r="D159" s="83">
        <v>0.58750000000000002</v>
      </c>
      <c r="E159" s="81" t="s">
        <v>271</v>
      </c>
      <c r="F159" s="81">
        <v>160</v>
      </c>
      <c r="G159" s="81" t="s">
        <v>266</v>
      </c>
      <c r="H159" s="81">
        <v>120</v>
      </c>
    </row>
    <row r="160" spans="1:8" s="98" customFormat="1" ht="15" thickBot="1" x14ac:dyDescent="0.35">
      <c r="A160" s="95" t="str">
        <f>A159</f>
        <v>05015900 - La Touvre à GOND-PONTOUVRE</v>
      </c>
      <c r="B160" s="95"/>
      <c r="C160" s="96" t="s">
        <v>411</v>
      </c>
      <c r="D160" s="97"/>
      <c r="E160" s="95"/>
      <c r="F160" s="95">
        <f>MAX(F154:F159)</f>
        <v>1510</v>
      </c>
      <c r="G160" s="95">
        <f t="shared" ref="G160" si="29">MAX(G154:G159)</f>
        <v>0</v>
      </c>
      <c r="H160" s="95">
        <f>MAX(H154:H159)</f>
        <v>800</v>
      </c>
    </row>
    <row r="161" spans="1:8" x14ac:dyDescent="0.3">
      <c r="A161" s="81" t="s">
        <v>370</v>
      </c>
      <c r="B161" s="81">
        <v>3</v>
      </c>
      <c r="C161" s="82">
        <v>43962</v>
      </c>
      <c r="D161" s="83">
        <v>0.52916666666666667</v>
      </c>
      <c r="E161" s="81" t="s">
        <v>371</v>
      </c>
      <c r="F161" s="81">
        <v>4270</v>
      </c>
      <c r="G161" s="81" t="s">
        <v>274</v>
      </c>
      <c r="H161" s="81">
        <v>1200</v>
      </c>
    </row>
    <row r="162" spans="1:8" x14ac:dyDescent="0.3">
      <c r="A162" s="81" t="s">
        <v>370</v>
      </c>
      <c r="B162" s="81">
        <v>3</v>
      </c>
      <c r="C162" s="82">
        <v>43990</v>
      </c>
      <c r="D162" s="83">
        <v>0.56874999999999998</v>
      </c>
      <c r="E162" s="81" t="s">
        <v>372</v>
      </c>
      <c r="F162" s="81">
        <v>3340</v>
      </c>
      <c r="G162" s="81" t="s">
        <v>308</v>
      </c>
      <c r="H162" s="81">
        <v>200</v>
      </c>
    </row>
    <row r="163" spans="1:8" x14ac:dyDescent="0.3">
      <c r="A163" s="81" t="s">
        <v>370</v>
      </c>
      <c r="B163" s="81">
        <v>3</v>
      </c>
      <c r="C163" s="82">
        <v>44032</v>
      </c>
      <c r="D163" s="83">
        <v>0.49583333333333335</v>
      </c>
      <c r="E163" s="81" t="s">
        <v>373</v>
      </c>
      <c r="F163" s="81">
        <v>7200</v>
      </c>
      <c r="G163" s="81" t="s">
        <v>329</v>
      </c>
      <c r="H163" s="81">
        <v>1500</v>
      </c>
    </row>
    <row r="164" spans="1:8" x14ac:dyDescent="0.3">
      <c r="A164" s="81" t="s">
        <v>370</v>
      </c>
      <c r="B164" s="81">
        <v>3</v>
      </c>
      <c r="C164" s="82">
        <v>44088</v>
      </c>
      <c r="D164" s="83">
        <v>0.54375000000000007</v>
      </c>
      <c r="E164" s="81" t="s">
        <v>374</v>
      </c>
      <c r="F164" s="81">
        <v>2900</v>
      </c>
      <c r="G164" s="81" t="s">
        <v>335</v>
      </c>
      <c r="H164" s="81">
        <v>460</v>
      </c>
    </row>
    <row r="165" spans="1:8" x14ac:dyDescent="0.3">
      <c r="A165" s="81" t="s">
        <v>370</v>
      </c>
      <c r="B165" s="81">
        <v>3</v>
      </c>
      <c r="C165" s="82">
        <v>44137</v>
      </c>
      <c r="D165" s="83">
        <v>0.5444444444444444</v>
      </c>
      <c r="E165" s="81" t="s">
        <v>375</v>
      </c>
      <c r="F165" s="81">
        <v>6200</v>
      </c>
      <c r="G165" s="81" t="s">
        <v>376</v>
      </c>
      <c r="H165" s="81">
        <v>3920</v>
      </c>
    </row>
    <row r="166" spans="1:8" x14ac:dyDescent="0.3">
      <c r="A166" s="81" t="s">
        <v>370</v>
      </c>
      <c r="B166" s="81">
        <v>3</v>
      </c>
      <c r="C166" s="82">
        <v>44151</v>
      </c>
      <c r="D166" s="83">
        <v>0.50069444444444444</v>
      </c>
      <c r="E166" s="81" t="s">
        <v>304</v>
      </c>
      <c r="F166" s="81">
        <v>3500</v>
      </c>
      <c r="G166" s="81" t="s">
        <v>377</v>
      </c>
      <c r="H166" s="81">
        <v>820</v>
      </c>
    </row>
    <row r="167" spans="1:8" s="98" customFormat="1" ht="15" thickBot="1" x14ac:dyDescent="0.35">
      <c r="A167" s="95" t="str">
        <f>A166</f>
        <v>05015950 - La Font-Noire en amont de la Touvre</v>
      </c>
      <c r="B167" s="95"/>
      <c r="C167" s="96" t="s">
        <v>411</v>
      </c>
      <c r="D167" s="97"/>
      <c r="E167" s="95"/>
      <c r="F167" s="95">
        <f>MAX(F161:F166)</f>
        <v>7200</v>
      </c>
      <c r="G167" s="95">
        <f t="shared" ref="G167" si="30">MAX(G161:G166)</f>
        <v>0</v>
      </c>
      <c r="H167" s="95">
        <f>MAX(H161:H166)</f>
        <v>3920</v>
      </c>
    </row>
    <row r="168" spans="1:8" x14ac:dyDescent="0.3">
      <c r="A168" s="81" t="s">
        <v>378</v>
      </c>
      <c r="B168" s="81">
        <v>3</v>
      </c>
      <c r="C168" s="82">
        <v>43965</v>
      </c>
      <c r="D168" s="83">
        <v>0.56041666666666667</v>
      </c>
      <c r="E168" s="81" t="s">
        <v>264</v>
      </c>
      <c r="F168" s="81">
        <v>40</v>
      </c>
      <c r="G168" s="81" t="s">
        <v>319</v>
      </c>
      <c r="H168" s="81">
        <v>400</v>
      </c>
    </row>
    <row r="169" spans="1:8" x14ac:dyDescent="0.3">
      <c r="A169" s="81" t="s">
        <v>378</v>
      </c>
      <c r="B169" s="81">
        <v>3</v>
      </c>
      <c r="C169" s="82">
        <v>43993</v>
      </c>
      <c r="D169" s="83">
        <v>0.56944444444444442</v>
      </c>
      <c r="E169" s="81" t="s">
        <v>264</v>
      </c>
      <c r="F169" s="81">
        <v>40</v>
      </c>
      <c r="G169" s="81" t="s">
        <v>264</v>
      </c>
      <c r="H169" s="81">
        <v>40</v>
      </c>
    </row>
    <row r="170" spans="1:8" x14ac:dyDescent="0.3">
      <c r="A170" s="81" t="s">
        <v>378</v>
      </c>
      <c r="B170" s="81">
        <v>3</v>
      </c>
      <c r="C170" s="82">
        <v>44035</v>
      </c>
      <c r="D170" s="83">
        <v>0.51041666666666663</v>
      </c>
      <c r="E170" s="81" t="s">
        <v>262</v>
      </c>
      <c r="F170" s="81" t="s">
        <v>410</v>
      </c>
      <c r="G170" s="81" t="s">
        <v>262</v>
      </c>
      <c r="H170" s="81" t="s">
        <v>410</v>
      </c>
    </row>
    <row r="171" spans="1:8" x14ac:dyDescent="0.3">
      <c r="A171" s="81" t="s">
        <v>378</v>
      </c>
      <c r="B171" s="81">
        <v>3</v>
      </c>
      <c r="C171" s="82">
        <v>44091</v>
      </c>
      <c r="D171" s="83">
        <v>0.56180555555555556</v>
      </c>
      <c r="E171" s="81" t="s">
        <v>264</v>
      </c>
      <c r="F171" s="81">
        <v>40</v>
      </c>
      <c r="G171" s="81" t="s">
        <v>266</v>
      </c>
      <c r="H171" s="81">
        <v>120</v>
      </c>
    </row>
    <row r="172" spans="1:8" x14ac:dyDescent="0.3">
      <c r="A172" s="81" t="s">
        <v>378</v>
      </c>
      <c r="B172" s="81">
        <v>3</v>
      </c>
      <c r="C172" s="82">
        <v>44140</v>
      </c>
      <c r="D172" s="83">
        <v>0.59444444444444444</v>
      </c>
      <c r="E172" s="81" t="s">
        <v>346</v>
      </c>
      <c r="F172" s="81">
        <v>4000</v>
      </c>
      <c r="G172" s="81" t="s">
        <v>318</v>
      </c>
      <c r="H172" s="81">
        <v>340</v>
      </c>
    </row>
    <row r="173" spans="1:8" x14ac:dyDescent="0.3">
      <c r="A173" s="81" t="s">
        <v>378</v>
      </c>
      <c r="B173" s="81">
        <v>3</v>
      </c>
      <c r="C173" s="82">
        <v>44154</v>
      </c>
      <c r="D173" s="83">
        <v>0.56527777777777777</v>
      </c>
      <c r="E173" s="81" t="s">
        <v>263</v>
      </c>
      <c r="F173" s="81">
        <v>80</v>
      </c>
      <c r="G173" s="81" t="s">
        <v>266</v>
      </c>
      <c r="H173" s="81">
        <v>120</v>
      </c>
    </row>
    <row r="174" spans="1:8" s="98" customFormat="1" ht="15" thickBot="1" x14ac:dyDescent="0.35">
      <c r="A174" s="95" t="str">
        <f>A173</f>
        <v>05016100 - La Touvre à MAGNAC-SUR-TOUVRE</v>
      </c>
      <c r="B174" s="95"/>
      <c r="C174" s="96" t="s">
        <v>411</v>
      </c>
      <c r="D174" s="97"/>
      <c r="E174" s="95"/>
      <c r="F174" s="95">
        <f>MAX(F168:F173)</f>
        <v>4000</v>
      </c>
      <c r="G174" s="95">
        <f t="shared" ref="G174" si="31">MAX(G168:G173)</f>
        <v>0</v>
      </c>
      <c r="H174" s="95">
        <f>MAX(H168:H173)</f>
        <v>400</v>
      </c>
    </row>
    <row r="175" spans="1:8" x14ac:dyDescent="0.3">
      <c r="A175" s="81" t="s">
        <v>379</v>
      </c>
      <c r="B175" s="81">
        <v>3</v>
      </c>
      <c r="C175" s="82">
        <v>43965</v>
      </c>
      <c r="D175" s="83">
        <v>0.54999999999999993</v>
      </c>
      <c r="E175" s="81" t="s">
        <v>262</v>
      </c>
      <c r="F175" s="81" t="s">
        <v>410</v>
      </c>
      <c r="G175" s="81" t="s">
        <v>262</v>
      </c>
      <c r="H175" s="81" t="s">
        <v>410</v>
      </c>
    </row>
    <row r="176" spans="1:8" x14ac:dyDescent="0.3">
      <c r="A176" s="81" t="s">
        <v>379</v>
      </c>
      <c r="B176" s="81">
        <v>3</v>
      </c>
      <c r="C176" s="82">
        <v>43993</v>
      </c>
      <c r="D176" s="83">
        <v>0.55972222222222223</v>
      </c>
      <c r="E176" s="81" t="s">
        <v>263</v>
      </c>
      <c r="F176" s="81">
        <v>80</v>
      </c>
      <c r="G176" s="81" t="s">
        <v>264</v>
      </c>
      <c r="H176" s="81">
        <v>40</v>
      </c>
    </row>
    <row r="177" spans="1:8" x14ac:dyDescent="0.3">
      <c r="A177" s="81" t="s">
        <v>379</v>
      </c>
      <c r="B177" s="81">
        <v>3</v>
      </c>
      <c r="C177" s="82">
        <v>44035</v>
      </c>
      <c r="D177" s="83">
        <v>0.49722222222222223</v>
      </c>
      <c r="E177" s="81" t="s">
        <v>263</v>
      </c>
      <c r="F177" s="81">
        <v>80</v>
      </c>
      <c r="G177" s="81" t="s">
        <v>262</v>
      </c>
      <c r="H177" s="81" t="s">
        <v>410</v>
      </c>
    </row>
    <row r="178" spans="1:8" x14ac:dyDescent="0.3">
      <c r="A178" s="81" t="s">
        <v>379</v>
      </c>
      <c r="B178" s="81">
        <v>3</v>
      </c>
      <c r="C178" s="82">
        <v>44091</v>
      </c>
      <c r="D178" s="83">
        <v>0.55486111111111114</v>
      </c>
      <c r="E178" s="81" t="s">
        <v>308</v>
      </c>
      <c r="F178" s="81">
        <v>200</v>
      </c>
      <c r="G178" s="81" t="s">
        <v>271</v>
      </c>
      <c r="H178" s="81">
        <v>160</v>
      </c>
    </row>
    <row r="179" spans="1:8" x14ac:dyDescent="0.3">
      <c r="A179" s="81" t="s">
        <v>379</v>
      </c>
      <c r="B179" s="81">
        <v>3</v>
      </c>
      <c r="C179" s="82">
        <v>44140</v>
      </c>
      <c r="D179" s="83">
        <v>0.5854166666666667</v>
      </c>
      <c r="E179" s="81" t="s">
        <v>264</v>
      </c>
      <c r="F179" s="81">
        <v>40</v>
      </c>
      <c r="G179" s="81" t="s">
        <v>307</v>
      </c>
      <c r="H179" s="81">
        <v>250</v>
      </c>
    </row>
    <row r="180" spans="1:8" x14ac:dyDescent="0.3">
      <c r="A180" s="81" t="s">
        <v>379</v>
      </c>
      <c r="B180" s="81">
        <v>3</v>
      </c>
      <c r="C180" s="82">
        <v>44154</v>
      </c>
      <c r="D180" s="83">
        <v>0.55138888888888882</v>
      </c>
      <c r="E180" s="81" t="s">
        <v>263</v>
      </c>
      <c r="F180" s="81">
        <v>80</v>
      </c>
      <c r="G180" s="81" t="s">
        <v>264</v>
      </c>
      <c r="H180" s="81">
        <v>40</v>
      </c>
    </row>
    <row r="181" spans="1:8" s="98" customFormat="1" ht="15" thickBot="1" x14ac:dyDescent="0.35">
      <c r="A181" s="95" t="str">
        <f>A180</f>
        <v>05016500 - La Touvre à Magnac sur Touvre (Pont de la D699)</v>
      </c>
      <c r="B181" s="95"/>
      <c r="C181" s="96" t="s">
        <v>411</v>
      </c>
      <c r="D181" s="97"/>
      <c r="E181" s="95"/>
      <c r="F181" s="95">
        <f>MAX(F175:F180)</f>
        <v>200</v>
      </c>
      <c r="G181" s="95">
        <f t="shared" ref="G181" si="32">MAX(G175:G180)</f>
        <v>0</v>
      </c>
      <c r="H181" s="95">
        <f>MAX(H175:H180)</f>
        <v>250</v>
      </c>
    </row>
    <row r="182" spans="1:8" x14ac:dyDescent="0.3">
      <c r="A182" s="81" t="s">
        <v>380</v>
      </c>
      <c r="B182" s="81">
        <v>3</v>
      </c>
      <c r="C182" s="82">
        <v>43963</v>
      </c>
      <c r="D182" s="83">
        <v>0.59236111111111112</v>
      </c>
      <c r="E182" s="81" t="s">
        <v>319</v>
      </c>
      <c r="F182" s="81">
        <v>400</v>
      </c>
      <c r="G182" s="81" t="s">
        <v>327</v>
      </c>
      <c r="H182" s="81">
        <v>800</v>
      </c>
    </row>
    <row r="183" spans="1:8" x14ac:dyDescent="0.3">
      <c r="A183" s="81" t="s">
        <v>380</v>
      </c>
      <c r="B183" s="81">
        <v>3</v>
      </c>
      <c r="C183" s="82">
        <v>43991</v>
      </c>
      <c r="D183" s="83">
        <v>0.6</v>
      </c>
      <c r="E183" s="81" t="s">
        <v>280</v>
      </c>
      <c r="F183" s="81">
        <v>580</v>
      </c>
      <c r="G183" s="81" t="s">
        <v>335</v>
      </c>
      <c r="H183" s="81">
        <v>460</v>
      </c>
    </row>
    <row r="184" spans="1:8" x14ac:dyDescent="0.3">
      <c r="A184" s="81" t="s">
        <v>380</v>
      </c>
      <c r="B184" s="81">
        <v>3</v>
      </c>
      <c r="C184" s="82">
        <v>44033</v>
      </c>
      <c r="D184" s="83">
        <v>0.60555555555555551</v>
      </c>
      <c r="E184" s="81" t="s">
        <v>381</v>
      </c>
      <c r="F184" s="81">
        <v>1300</v>
      </c>
      <c r="G184" s="81" t="s">
        <v>300</v>
      </c>
      <c r="H184" s="81">
        <v>2500</v>
      </c>
    </row>
    <row r="185" spans="1:8" x14ac:dyDescent="0.3">
      <c r="A185" s="81" t="s">
        <v>380</v>
      </c>
      <c r="B185" s="81">
        <v>3</v>
      </c>
      <c r="C185" s="82">
        <v>44089</v>
      </c>
      <c r="D185" s="83">
        <v>0.58750000000000002</v>
      </c>
      <c r="E185" s="81" t="s">
        <v>274</v>
      </c>
      <c r="F185" s="81">
        <v>1200</v>
      </c>
      <c r="G185" s="81" t="s">
        <v>291</v>
      </c>
      <c r="H185" s="81">
        <v>1600</v>
      </c>
    </row>
    <row r="186" spans="1:8" x14ac:dyDescent="0.3">
      <c r="A186" s="81" t="s">
        <v>380</v>
      </c>
      <c r="B186" s="81">
        <v>3</v>
      </c>
      <c r="C186" s="82">
        <v>44140</v>
      </c>
      <c r="D186" s="83">
        <v>0.55347222222222225</v>
      </c>
      <c r="E186" s="81" t="s">
        <v>268</v>
      </c>
      <c r="F186" s="81">
        <v>350</v>
      </c>
      <c r="G186" s="81" t="s">
        <v>314</v>
      </c>
      <c r="H186" s="81">
        <v>260</v>
      </c>
    </row>
    <row r="187" spans="1:8" x14ac:dyDescent="0.3">
      <c r="A187" s="81" t="s">
        <v>380</v>
      </c>
      <c r="B187" s="81">
        <v>3</v>
      </c>
      <c r="C187" s="82">
        <v>44152</v>
      </c>
      <c r="D187" s="83">
        <v>0.60138888888888886</v>
      </c>
      <c r="E187" s="81" t="s">
        <v>269</v>
      </c>
      <c r="F187" s="81">
        <v>300</v>
      </c>
      <c r="G187" s="81" t="s">
        <v>270</v>
      </c>
      <c r="H187" s="81">
        <v>360</v>
      </c>
    </row>
    <row r="188" spans="1:8" s="98" customFormat="1" ht="15" thickBot="1" x14ac:dyDescent="0.35">
      <c r="A188" s="95" t="str">
        <f>A187</f>
        <v>05018650 - Le Sauvage à MARCILLAC-LANVILLE</v>
      </c>
      <c r="B188" s="95"/>
      <c r="C188" s="96" t="s">
        <v>411</v>
      </c>
      <c r="D188" s="97"/>
      <c r="E188" s="95"/>
      <c r="F188" s="95">
        <f>MAX(F182:F187)</f>
        <v>1300</v>
      </c>
      <c r="G188" s="95">
        <f t="shared" ref="G188" si="33">MAX(G182:G187)</f>
        <v>0</v>
      </c>
      <c r="H188" s="95">
        <f>MAX(H182:H187)</f>
        <v>2500</v>
      </c>
    </row>
    <row r="189" spans="1:8" x14ac:dyDescent="0.3">
      <c r="A189" s="81" t="s">
        <v>382</v>
      </c>
      <c r="B189" s="81">
        <v>1</v>
      </c>
      <c r="C189" s="82">
        <v>43963</v>
      </c>
      <c r="D189" s="83">
        <v>0.51250000000000007</v>
      </c>
      <c r="E189" s="81" t="s">
        <v>327</v>
      </c>
      <c r="F189" s="81">
        <v>800</v>
      </c>
      <c r="G189" s="81" t="s">
        <v>306</v>
      </c>
      <c r="H189" s="81">
        <v>570</v>
      </c>
    </row>
    <row r="190" spans="1:8" x14ac:dyDescent="0.3">
      <c r="A190" s="81" t="s">
        <v>382</v>
      </c>
      <c r="B190" s="81">
        <v>1</v>
      </c>
      <c r="C190" s="82">
        <v>43991</v>
      </c>
      <c r="D190" s="83">
        <v>0.49444444444444446</v>
      </c>
      <c r="E190" s="81" t="s">
        <v>335</v>
      </c>
      <c r="F190" s="81">
        <v>460</v>
      </c>
      <c r="G190" s="81" t="s">
        <v>275</v>
      </c>
      <c r="H190" s="81">
        <v>890</v>
      </c>
    </row>
    <row r="191" spans="1:8" x14ac:dyDescent="0.3">
      <c r="A191" s="81" t="s">
        <v>382</v>
      </c>
      <c r="B191" s="81">
        <v>1</v>
      </c>
      <c r="C191" s="82">
        <v>44033</v>
      </c>
      <c r="D191" s="83">
        <v>0.5541666666666667</v>
      </c>
      <c r="E191" s="81" t="s">
        <v>383</v>
      </c>
      <c r="F191" s="81">
        <v>610</v>
      </c>
      <c r="G191" s="81" t="s">
        <v>306</v>
      </c>
      <c r="H191" s="81">
        <v>570</v>
      </c>
    </row>
    <row r="192" spans="1:8" x14ac:dyDescent="0.3">
      <c r="A192" s="81" t="s">
        <v>382</v>
      </c>
      <c r="B192" s="81">
        <v>1</v>
      </c>
      <c r="C192" s="82">
        <v>44089</v>
      </c>
      <c r="D192" s="83">
        <v>0.56736111111111109</v>
      </c>
      <c r="E192" s="81" t="s">
        <v>326</v>
      </c>
      <c r="F192" s="81">
        <v>640</v>
      </c>
      <c r="G192" s="81" t="s">
        <v>274</v>
      </c>
      <c r="H192" s="81">
        <v>1200</v>
      </c>
    </row>
    <row r="193" spans="1:8" x14ac:dyDescent="0.3">
      <c r="A193" s="81" t="s">
        <v>382</v>
      </c>
      <c r="B193" s="81">
        <v>1</v>
      </c>
      <c r="C193" s="82">
        <v>44140</v>
      </c>
      <c r="D193" s="83">
        <v>0.51041666666666663</v>
      </c>
      <c r="E193" s="81" t="s">
        <v>268</v>
      </c>
      <c r="F193" s="81">
        <v>350</v>
      </c>
      <c r="G193" s="81" t="s">
        <v>353</v>
      </c>
      <c r="H193" s="81">
        <v>600</v>
      </c>
    </row>
    <row r="194" spans="1:8" x14ac:dyDescent="0.3">
      <c r="A194" s="81" t="s">
        <v>382</v>
      </c>
      <c r="B194" s="81">
        <v>1</v>
      </c>
      <c r="C194" s="82">
        <v>44152</v>
      </c>
      <c r="D194" s="83">
        <v>0.53402777777777777</v>
      </c>
      <c r="E194" s="81" t="s">
        <v>307</v>
      </c>
      <c r="F194" s="81">
        <v>250</v>
      </c>
      <c r="G194" s="81" t="s">
        <v>282</v>
      </c>
      <c r="H194" s="81">
        <v>670</v>
      </c>
    </row>
    <row r="195" spans="1:8" s="98" customFormat="1" ht="15" thickBot="1" x14ac:dyDescent="0.35">
      <c r="A195" s="95" t="str">
        <f>A194</f>
        <v>05018750 - ruisseau de la couture à ORADOUR</v>
      </c>
      <c r="B195" s="95"/>
      <c r="C195" s="96" t="s">
        <v>411</v>
      </c>
      <c r="D195" s="97"/>
      <c r="E195" s="95"/>
      <c r="F195" s="95">
        <f>MAX(F189:F194)</f>
        <v>800</v>
      </c>
      <c r="G195" s="95">
        <f t="shared" ref="G195" si="34">MAX(G189:G194)</f>
        <v>0</v>
      </c>
      <c r="H195" s="95">
        <f>MAX(H189:H194)</f>
        <v>1200</v>
      </c>
    </row>
    <row r="196" spans="1:8" x14ac:dyDescent="0.3">
      <c r="A196" s="81" t="s">
        <v>384</v>
      </c>
      <c r="B196" s="81">
        <v>3</v>
      </c>
      <c r="C196" s="82">
        <v>43963</v>
      </c>
      <c r="D196" s="83">
        <v>0.4861111111111111</v>
      </c>
      <c r="E196" s="81" t="s">
        <v>263</v>
      </c>
      <c r="F196" s="81">
        <v>80</v>
      </c>
      <c r="G196" s="81" t="s">
        <v>273</v>
      </c>
      <c r="H196" s="81">
        <v>2000</v>
      </c>
    </row>
    <row r="197" spans="1:8" x14ac:dyDescent="0.3">
      <c r="A197" s="81" t="s">
        <v>384</v>
      </c>
      <c r="B197" s="81">
        <v>3</v>
      </c>
      <c r="C197" s="82">
        <v>43991</v>
      </c>
      <c r="D197" s="83">
        <v>0.47986111111111113</v>
      </c>
      <c r="E197" s="81" t="s">
        <v>314</v>
      </c>
      <c r="F197" s="81">
        <v>260</v>
      </c>
      <c r="G197" s="81" t="s">
        <v>279</v>
      </c>
      <c r="H197" s="81">
        <v>520</v>
      </c>
    </row>
    <row r="198" spans="1:8" x14ac:dyDescent="0.3">
      <c r="A198" s="81" t="s">
        <v>384</v>
      </c>
      <c r="B198" s="81">
        <v>3</v>
      </c>
      <c r="C198" s="82">
        <v>44033</v>
      </c>
      <c r="D198" s="83">
        <v>0.5</v>
      </c>
      <c r="E198" s="81" t="s">
        <v>385</v>
      </c>
      <c r="F198" s="81">
        <v>2270</v>
      </c>
      <c r="G198" s="81" t="s">
        <v>295</v>
      </c>
      <c r="H198" s="81">
        <v>3000</v>
      </c>
    </row>
    <row r="199" spans="1:8" x14ac:dyDescent="0.3">
      <c r="A199" s="81" t="s">
        <v>384</v>
      </c>
      <c r="B199" s="81">
        <v>3</v>
      </c>
      <c r="C199" s="82">
        <v>44140</v>
      </c>
      <c r="D199" s="83">
        <v>0.48888888888888887</v>
      </c>
      <c r="E199" s="81" t="s">
        <v>314</v>
      </c>
      <c r="F199" s="81">
        <v>260</v>
      </c>
      <c r="G199" s="81" t="s">
        <v>264</v>
      </c>
      <c r="H199" s="81">
        <v>40</v>
      </c>
    </row>
    <row r="200" spans="1:8" x14ac:dyDescent="0.3">
      <c r="A200" s="81" t="s">
        <v>384</v>
      </c>
      <c r="B200" s="81">
        <v>3</v>
      </c>
      <c r="C200" s="82">
        <v>44152</v>
      </c>
      <c r="D200" s="83">
        <v>0.51944444444444449</v>
      </c>
      <c r="E200" s="81" t="s">
        <v>271</v>
      </c>
      <c r="F200" s="81">
        <v>160</v>
      </c>
      <c r="G200" s="81" t="s">
        <v>261</v>
      </c>
      <c r="H200" s="81">
        <v>210</v>
      </c>
    </row>
    <row r="201" spans="1:8" s="98" customFormat="1" ht="15" thickBot="1" x14ac:dyDescent="0.35">
      <c r="A201" s="95" t="str">
        <f>A200</f>
        <v>05018900 - L'Aume à SAINT-FRAIGNE</v>
      </c>
      <c r="B201" s="95"/>
      <c r="C201" s="96" t="s">
        <v>411</v>
      </c>
      <c r="D201" s="97"/>
      <c r="E201" s="95"/>
      <c r="F201" s="95">
        <f>MAX(F196:F200)</f>
        <v>2270</v>
      </c>
      <c r="G201" s="95">
        <f t="shared" ref="G201" si="35">MAX(G195:G200)</f>
        <v>0</v>
      </c>
      <c r="H201" s="95">
        <f>MAX(H196:H200)</f>
        <v>3000</v>
      </c>
    </row>
    <row r="202" spans="1:8" x14ac:dyDescent="0.3">
      <c r="A202" s="81" t="s">
        <v>386</v>
      </c>
      <c r="B202" s="81">
        <v>1</v>
      </c>
      <c r="C202" s="82">
        <v>43965</v>
      </c>
      <c r="D202" s="83">
        <v>0.46666666666666662</v>
      </c>
      <c r="E202" s="81" t="s">
        <v>319</v>
      </c>
      <c r="F202" s="81">
        <v>400</v>
      </c>
      <c r="G202" s="81" t="s">
        <v>318</v>
      </c>
      <c r="H202" s="81">
        <v>340</v>
      </c>
    </row>
    <row r="203" spans="1:8" x14ac:dyDescent="0.3">
      <c r="A203" s="81" t="s">
        <v>386</v>
      </c>
      <c r="B203" s="81">
        <v>1</v>
      </c>
      <c r="C203" s="82">
        <v>43993</v>
      </c>
      <c r="D203" s="83">
        <v>0.45069444444444445</v>
      </c>
      <c r="E203" s="81" t="s">
        <v>263</v>
      </c>
      <c r="F203" s="81">
        <v>80</v>
      </c>
      <c r="G203" s="81" t="s">
        <v>262</v>
      </c>
      <c r="H203" s="81" t="s">
        <v>410</v>
      </c>
    </row>
    <row r="204" spans="1:8" x14ac:dyDescent="0.3">
      <c r="A204" s="81" t="s">
        <v>386</v>
      </c>
      <c r="B204" s="81">
        <v>1</v>
      </c>
      <c r="C204" s="82">
        <v>44035</v>
      </c>
      <c r="D204" s="83">
        <v>0.4465277777777778</v>
      </c>
      <c r="E204" s="81" t="s">
        <v>271</v>
      </c>
      <c r="F204" s="81">
        <v>160</v>
      </c>
      <c r="G204" s="81" t="s">
        <v>271</v>
      </c>
      <c r="H204" s="81">
        <v>160</v>
      </c>
    </row>
    <row r="205" spans="1:8" x14ac:dyDescent="0.3">
      <c r="A205" s="81" t="s">
        <v>386</v>
      </c>
      <c r="B205" s="81">
        <v>1</v>
      </c>
      <c r="C205" s="82">
        <v>44091</v>
      </c>
      <c r="D205" s="83">
        <v>0.4201388888888889</v>
      </c>
      <c r="E205" s="81" t="s">
        <v>264</v>
      </c>
      <c r="F205" s="81">
        <v>40</v>
      </c>
      <c r="G205" s="81" t="s">
        <v>314</v>
      </c>
      <c r="H205" s="81">
        <v>260</v>
      </c>
    </row>
    <row r="206" spans="1:8" x14ac:dyDescent="0.3">
      <c r="A206" s="81" t="s">
        <v>386</v>
      </c>
      <c r="B206" s="81">
        <v>1</v>
      </c>
      <c r="C206" s="82">
        <v>44138</v>
      </c>
      <c r="D206" s="83">
        <v>0.50555555555555554</v>
      </c>
      <c r="E206" s="81" t="s">
        <v>263</v>
      </c>
      <c r="F206" s="81">
        <v>80</v>
      </c>
      <c r="G206" s="81" t="s">
        <v>262</v>
      </c>
      <c r="H206" s="81" t="s">
        <v>410</v>
      </c>
    </row>
    <row r="207" spans="1:8" x14ac:dyDescent="0.3">
      <c r="A207" s="81" t="s">
        <v>386</v>
      </c>
      <c r="B207" s="81">
        <v>1</v>
      </c>
      <c r="C207" s="82">
        <v>44154</v>
      </c>
      <c r="D207" s="83">
        <v>0.43541666666666662</v>
      </c>
      <c r="E207" s="81" t="s">
        <v>263</v>
      </c>
      <c r="F207" s="81">
        <v>80</v>
      </c>
      <c r="G207" s="81" t="s">
        <v>262</v>
      </c>
      <c r="H207" s="81" t="s">
        <v>410</v>
      </c>
    </row>
    <row r="208" spans="1:8" s="98" customFormat="1" ht="15" thickBot="1" x14ac:dyDescent="0.35">
      <c r="A208" s="95" t="str">
        <f>A207</f>
        <v>05021480 - Colle - St-Mathieu</v>
      </c>
      <c r="B208" s="95"/>
      <c r="C208" s="96" t="s">
        <v>411</v>
      </c>
      <c r="D208" s="97"/>
      <c r="E208" s="95"/>
      <c r="F208" s="95">
        <f>MAX(F202:F207)</f>
        <v>400</v>
      </c>
      <c r="G208" s="95">
        <f t="shared" ref="G208" si="36">MAX(G202:G207)</f>
        <v>0</v>
      </c>
      <c r="H208" s="95">
        <f>MAX(H202:H207)</f>
        <v>340</v>
      </c>
    </row>
    <row r="209" spans="1:8" x14ac:dyDescent="0.3">
      <c r="A209" s="81" t="s">
        <v>387</v>
      </c>
      <c r="B209" s="81">
        <v>1</v>
      </c>
      <c r="C209" s="82">
        <v>43965</v>
      </c>
      <c r="D209" s="83">
        <v>0.40069444444444446</v>
      </c>
      <c r="E209" s="81" t="s">
        <v>388</v>
      </c>
      <c r="F209" s="81">
        <v>1670</v>
      </c>
      <c r="G209" s="81" t="s">
        <v>271</v>
      </c>
      <c r="H209" s="81">
        <v>160</v>
      </c>
    </row>
    <row r="210" spans="1:8" x14ac:dyDescent="0.3">
      <c r="A210" s="81" t="s">
        <v>387</v>
      </c>
      <c r="B210" s="81">
        <v>1</v>
      </c>
      <c r="C210" s="82">
        <v>43993</v>
      </c>
      <c r="D210" s="83">
        <v>0.3888888888888889</v>
      </c>
      <c r="E210" s="81" t="s">
        <v>327</v>
      </c>
      <c r="F210" s="81">
        <v>800</v>
      </c>
      <c r="G210" s="81" t="s">
        <v>264</v>
      </c>
      <c r="H210" s="81">
        <v>40</v>
      </c>
    </row>
    <row r="211" spans="1:8" x14ac:dyDescent="0.3">
      <c r="A211" s="81" t="s">
        <v>387</v>
      </c>
      <c r="B211" s="81">
        <v>1</v>
      </c>
      <c r="C211" s="82">
        <v>44035</v>
      </c>
      <c r="D211" s="83">
        <v>0.37152777777777773</v>
      </c>
      <c r="E211" s="81" t="s">
        <v>327</v>
      </c>
      <c r="F211" s="81">
        <v>800</v>
      </c>
      <c r="G211" s="81" t="s">
        <v>281</v>
      </c>
      <c r="H211" s="81">
        <v>650</v>
      </c>
    </row>
    <row r="212" spans="1:8" x14ac:dyDescent="0.3">
      <c r="A212" s="81" t="s">
        <v>387</v>
      </c>
      <c r="B212" s="81">
        <v>1</v>
      </c>
      <c r="C212" s="82">
        <v>44138</v>
      </c>
      <c r="D212" s="83">
        <v>0.42152777777777778</v>
      </c>
      <c r="E212" s="81" t="s">
        <v>314</v>
      </c>
      <c r="F212" s="81">
        <v>260</v>
      </c>
      <c r="G212" s="81" t="s">
        <v>262</v>
      </c>
      <c r="H212" s="81" t="s">
        <v>410</v>
      </c>
    </row>
    <row r="213" spans="1:8" x14ac:dyDescent="0.3">
      <c r="A213" s="81" t="s">
        <v>387</v>
      </c>
      <c r="B213" s="81">
        <v>1</v>
      </c>
      <c r="C213" s="82">
        <v>44154</v>
      </c>
      <c r="D213" s="83">
        <v>0.37638888888888888</v>
      </c>
      <c r="E213" s="81" t="s">
        <v>265</v>
      </c>
      <c r="F213" s="81">
        <v>390</v>
      </c>
      <c r="G213" s="81" t="s">
        <v>262</v>
      </c>
      <c r="H213" s="81" t="s">
        <v>410</v>
      </c>
    </row>
    <row r="214" spans="1:8" s="98" customFormat="1" ht="15" thickBot="1" x14ac:dyDescent="0.35">
      <c r="A214" s="95" t="str">
        <f>A213</f>
        <v>05021810 - Le Trieux à SAINT-BARTHELEMY-DE-BUSSIERE</v>
      </c>
      <c r="B214" s="95"/>
      <c r="C214" s="96" t="s">
        <v>411</v>
      </c>
      <c r="D214" s="97"/>
      <c r="E214" s="95"/>
      <c r="F214" s="95">
        <f>MAX(F209:F213)</f>
        <v>1670</v>
      </c>
      <c r="G214" s="95">
        <f t="shared" ref="G214" si="37">MAX(G208:G213)</f>
        <v>0</v>
      </c>
      <c r="H214" s="95">
        <f>MAX(H209:H213)</f>
        <v>650</v>
      </c>
    </row>
    <row r="215" spans="1:8" x14ac:dyDescent="0.3">
      <c r="A215" s="81" t="s">
        <v>389</v>
      </c>
      <c r="B215" s="81">
        <v>1</v>
      </c>
      <c r="C215" s="82">
        <v>43965</v>
      </c>
      <c r="D215" s="83">
        <v>0.41666666666666669</v>
      </c>
      <c r="E215" s="81" t="s">
        <v>353</v>
      </c>
      <c r="F215" s="81">
        <v>600</v>
      </c>
      <c r="G215" s="81" t="s">
        <v>266</v>
      </c>
      <c r="H215" s="81">
        <v>120</v>
      </c>
    </row>
    <row r="216" spans="1:8" x14ac:dyDescent="0.3">
      <c r="A216" s="81" t="s">
        <v>389</v>
      </c>
      <c r="B216" s="81">
        <v>1</v>
      </c>
      <c r="C216" s="82">
        <v>43993</v>
      </c>
      <c r="D216" s="83">
        <v>0.40208333333333335</v>
      </c>
      <c r="E216" s="81" t="s">
        <v>390</v>
      </c>
      <c r="F216" s="81">
        <v>560</v>
      </c>
      <c r="G216" s="81" t="s">
        <v>264</v>
      </c>
      <c r="H216" s="81">
        <v>40</v>
      </c>
    </row>
    <row r="217" spans="1:8" x14ac:dyDescent="0.3">
      <c r="A217" s="81" t="s">
        <v>389</v>
      </c>
      <c r="B217" s="81">
        <v>1</v>
      </c>
      <c r="C217" s="82">
        <v>44035</v>
      </c>
      <c r="D217" s="83">
        <v>0.38680555555555557</v>
      </c>
      <c r="E217" s="81" t="s">
        <v>268</v>
      </c>
      <c r="F217" s="81">
        <v>350</v>
      </c>
      <c r="G217" s="81" t="s">
        <v>261</v>
      </c>
      <c r="H217" s="81">
        <v>210</v>
      </c>
    </row>
    <row r="218" spans="1:8" x14ac:dyDescent="0.3">
      <c r="A218" s="81" t="s">
        <v>389</v>
      </c>
      <c r="B218" s="81">
        <v>1</v>
      </c>
      <c r="C218" s="82">
        <v>44091</v>
      </c>
      <c r="D218" s="83">
        <v>0.375</v>
      </c>
      <c r="E218" s="81" t="s">
        <v>266</v>
      </c>
      <c r="F218" s="81">
        <v>120</v>
      </c>
      <c r="G218" s="81" t="s">
        <v>290</v>
      </c>
      <c r="H218" s="81">
        <v>410</v>
      </c>
    </row>
    <row r="219" spans="1:8" x14ac:dyDescent="0.3">
      <c r="A219" s="81" t="s">
        <v>389</v>
      </c>
      <c r="B219" s="81">
        <v>1</v>
      </c>
      <c r="C219" s="82">
        <v>44138</v>
      </c>
      <c r="D219" s="83">
        <v>0.43888888888888888</v>
      </c>
      <c r="E219" s="81" t="s">
        <v>268</v>
      </c>
      <c r="F219" s="81">
        <v>350</v>
      </c>
      <c r="G219" s="81" t="s">
        <v>264</v>
      </c>
      <c r="H219" s="81">
        <v>40</v>
      </c>
    </row>
    <row r="220" spans="1:8" x14ac:dyDescent="0.3">
      <c r="A220" s="81" t="s">
        <v>389</v>
      </c>
      <c r="B220" s="81">
        <v>1</v>
      </c>
      <c r="C220" s="82">
        <v>44154</v>
      </c>
      <c r="D220" s="83">
        <v>0.39027777777777778</v>
      </c>
      <c r="E220" s="81" t="s">
        <v>263</v>
      </c>
      <c r="F220" s="81">
        <v>80</v>
      </c>
      <c r="G220" s="81" t="s">
        <v>262</v>
      </c>
      <c r="H220" s="81" t="s">
        <v>410</v>
      </c>
    </row>
    <row r="221" spans="1:8" s="98" customFormat="1" ht="15" thickBot="1" x14ac:dyDescent="0.35">
      <c r="A221" s="95" t="str">
        <f>A220</f>
        <v>05022120 - Le Bandiat à MARVAL</v>
      </c>
      <c r="B221" s="95"/>
      <c r="C221" s="96" t="s">
        <v>411</v>
      </c>
      <c r="D221" s="97"/>
      <c r="E221" s="95"/>
      <c r="F221" s="95">
        <f>MAX(F215:F220)</f>
        <v>600</v>
      </c>
      <c r="G221" s="95">
        <f t="shared" ref="G221" si="38">MAX(G215:G220)</f>
        <v>0</v>
      </c>
      <c r="H221" s="95">
        <f>MAX(H215:H220)</f>
        <v>410</v>
      </c>
    </row>
    <row r="222" spans="1:8" x14ac:dyDescent="0.3">
      <c r="A222" s="81" t="s">
        <v>248</v>
      </c>
      <c r="B222" s="81">
        <v>3</v>
      </c>
      <c r="C222" s="82">
        <v>43965</v>
      </c>
      <c r="D222" s="83">
        <v>0.49652777777777773</v>
      </c>
      <c r="E222" s="81" t="s">
        <v>319</v>
      </c>
      <c r="F222" s="81">
        <v>400</v>
      </c>
      <c r="G222" s="81" t="s">
        <v>327</v>
      </c>
      <c r="H222" s="81">
        <v>800</v>
      </c>
    </row>
    <row r="223" spans="1:8" x14ac:dyDescent="0.3">
      <c r="A223" s="81" t="s">
        <v>248</v>
      </c>
      <c r="B223" s="81">
        <v>3</v>
      </c>
      <c r="C223" s="82">
        <v>43993</v>
      </c>
      <c r="D223" s="83">
        <v>0.45069444444444445</v>
      </c>
      <c r="E223" s="81" t="s">
        <v>271</v>
      </c>
      <c r="F223" s="81">
        <v>160</v>
      </c>
      <c r="G223" s="81" t="s">
        <v>391</v>
      </c>
      <c r="H223" s="81">
        <v>1010</v>
      </c>
    </row>
    <row r="224" spans="1:8" x14ac:dyDescent="0.3">
      <c r="A224" s="81" t="s">
        <v>248</v>
      </c>
      <c r="B224" s="81">
        <v>3</v>
      </c>
      <c r="C224" s="82">
        <v>44035</v>
      </c>
      <c r="D224" s="83">
        <v>0.46597222222222223</v>
      </c>
      <c r="E224" s="81" t="s">
        <v>319</v>
      </c>
      <c r="F224" s="81">
        <v>400</v>
      </c>
      <c r="G224" s="81" t="s">
        <v>268</v>
      </c>
      <c r="H224" s="81">
        <v>350</v>
      </c>
    </row>
    <row r="225" spans="1:8" x14ac:dyDescent="0.3">
      <c r="A225" s="81" t="s">
        <v>248</v>
      </c>
      <c r="B225" s="81">
        <v>3</v>
      </c>
      <c r="C225" s="82">
        <v>44091</v>
      </c>
      <c r="D225" s="83">
        <v>0.47638888888888892</v>
      </c>
      <c r="E225" s="81" t="s">
        <v>266</v>
      </c>
      <c r="F225" s="81">
        <v>120</v>
      </c>
      <c r="G225" s="81" t="s">
        <v>263</v>
      </c>
      <c r="H225" s="81">
        <v>80</v>
      </c>
    </row>
    <row r="226" spans="1:8" x14ac:dyDescent="0.3">
      <c r="A226" s="81" t="s">
        <v>248</v>
      </c>
      <c r="B226" s="81">
        <v>3</v>
      </c>
      <c r="C226" s="82">
        <v>44140</v>
      </c>
      <c r="D226" s="83">
        <v>0.44097222222222227</v>
      </c>
      <c r="E226" s="81" t="s">
        <v>269</v>
      </c>
      <c r="F226" s="81">
        <v>300</v>
      </c>
      <c r="G226" s="81" t="s">
        <v>308</v>
      </c>
      <c r="H226" s="81">
        <v>200</v>
      </c>
    </row>
    <row r="227" spans="1:8" x14ac:dyDescent="0.3">
      <c r="A227" s="81" t="s">
        <v>248</v>
      </c>
      <c r="B227" s="81">
        <v>3</v>
      </c>
      <c r="C227" s="82">
        <v>44154</v>
      </c>
      <c r="D227" s="83">
        <v>0.53541666666666665</v>
      </c>
      <c r="E227" s="81" t="s">
        <v>262</v>
      </c>
      <c r="F227" s="81" t="s">
        <v>410</v>
      </c>
      <c r="G227" s="81" t="s">
        <v>264</v>
      </c>
      <c r="H227" s="81">
        <v>40</v>
      </c>
    </row>
    <row r="228" spans="1:8" s="98" customFormat="1" ht="15" thickBot="1" x14ac:dyDescent="0.35">
      <c r="A228" s="95" t="str">
        <f>A227</f>
        <v>05022250 - La Son-Sonnette à SAINT-FRONT</v>
      </c>
      <c r="B228" s="95"/>
      <c r="C228" s="96" t="s">
        <v>411</v>
      </c>
      <c r="D228" s="97"/>
      <c r="E228" s="95"/>
      <c r="F228" s="95">
        <f>MAX(F222:F227)</f>
        <v>400</v>
      </c>
      <c r="G228" s="95">
        <f t="shared" ref="G228" si="39">MAX(G222:G227)</f>
        <v>0</v>
      </c>
      <c r="H228" s="95">
        <f>MAX(H222:H227)</f>
        <v>1010</v>
      </c>
    </row>
    <row r="229" spans="1:8" x14ac:dyDescent="0.3">
      <c r="A229" s="81" t="s">
        <v>249</v>
      </c>
      <c r="B229" s="81">
        <v>1</v>
      </c>
      <c r="C229" s="82">
        <v>43965</v>
      </c>
      <c r="D229" s="83">
        <v>0.3527777777777778</v>
      </c>
      <c r="E229" s="81" t="s">
        <v>300</v>
      </c>
      <c r="F229" s="81">
        <v>2500</v>
      </c>
      <c r="G229" s="81" t="s">
        <v>302</v>
      </c>
      <c r="H229" s="81">
        <v>6500</v>
      </c>
    </row>
    <row r="230" spans="1:8" x14ac:dyDescent="0.3">
      <c r="A230" s="81" t="s">
        <v>249</v>
      </c>
      <c r="B230" s="81">
        <v>1</v>
      </c>
      <c r="C230" s="82">
        <v>43993</v>
      </c>
      <c r="D230" s="83">
        <v>0.32430555555555557</v>
      </c>
      <c r="E230" s="81" t="s">
        <v>392</v>
      </c>
      <c r="F230" s="81">
        <v>1050</v>
      </c>
      <c r="G230" s="81" t="s">
        <v>271</v>
      </c>
      <c r="H230" s="81">
        <v>160</v>
      </c>
    </row>
    <row r="231" spans="1:8" x14ac:dyDescent="0.3">
      <c r="A231" s="81" t="s">
        <v>249</v>
      </c>
      <c r="B231" s="81">
        <v>1</v>
      </c>
      <c r="C231" s="82">
        <v>44035</v>
      </c>
      <c r="D231" s="83">
        <v>0.33124999999999999</v>
      </c>
      <c r="E231" s="81" t="s">
        <v>393</v>
      </c>
      <c r="F231" s="81">
        <v>1860</v>
      </c>
      <c r="G231" s="81" t="s">
        <v>306</v>
      </c>
      <c r="H231" s="81">
        <v>570</v>
      </c>
    </row>
    <row r="232" spans="1:8" x14ac:dyDescent="0.3">
      <c r="A232" s="81" t="s">
        <v>249</v>
      </c>
      <c r="B232" s="81">
        <v>1</v>
      </c>
      <c r="C232" s="82">
        <v>44091</v>
      </c>
      <c r="D232" s="83">
        <v>0.36736111111111108</v>
      </c>
      <c r="E232" s="81" t="s">
        <v>343</v>
      </c>
      <c r="F232" s="81">
        <v>920</v>
      </c>
      <c r="G232" s="81" t="s">
        <v>344</v>
      </c>
      <c r="H232" s="81">
        <v>620</v>
      </c>
    </row>
    <row r="233" spans="1:8" x14ac:dyDescent="0.3">
      <c r="A233" s="81" t="s">
        <v>249</v>
      </c>
      <c r="B233" s="81">
        <v>1</v>
      </c>
      <c r="C233" s="82">
        <v>44139</v>
      </c>
      <c r="D233" s="83">
        <v>0.35625000000000001</v>
      </c>
      <c r="E233" s="81" t="s">
        <v>335</v>
      </c>
      <c r="F233" s="81">
        <v>460</v>
      </c>
      <c r="G233" s="81" t="s">
        <v>266</v>
      </c>
      <c r="H233" s="81">
        <v>120</v>
      </c>
    </row>
    <row r="234" spans="1:8" x14ac:dyDescent="0.3">
      <c r="A234" s="81" t="s">
        <v>249</v>
      </c>
      <c r="B234" s="81">
        <v>1</v>
      </c>
      <c r="C234" s="82">
        <v>44154</v>
      </c>
      <c r="D234" s="83">
        <v>0.39305555555555555</v>
      </c>
      <c r="E234" s="81" t="s">
        <v>283</v>
      </c>
      <c r="F234" s="81">
        <v>530</v>
      </c>
      <c r="G234" s="81" t="s">
        <v>263</v>
      </c>
      <c r="H234" s="81">
        <v>80</v>
      </c>
    </row>
    <row r="235" spans="1:8" s="98" customFormat="1" ht="15" thickBot="1" x14ac:dyDescent="0.35">
      <c r="A235" s="95" t="str">
        <f>A234</f>
        <v>05022435 - Or - Champagne-Mouton (005000OR)</v>
      </c>
      <c r="B235" s="95"/>
      <c r="C235" s="96" t="s">
        <v>411</v>
      </c>
      <c r="D235" s="97"/>
      <c r="E235" s="95"/>
      <c r="F235" s="95">
        <f>MAX(F229:F234)</f>
        <v>2500</v>
      </c>
      <c r="G235" s="95">
        <f t="shared" ref="G235" si="40">MAX(G229:G234)</f>
        <v>0</v>
      </c>
      <c r="H235" s="95">
        <f>MAX(H229:H234)</f>
        <v>6500</v>
      </c>
    </row>
    <row r="236" spans="1:8" x14ac:dyDescent="0.3">
      <c r="A236" s="81" t="s">
        <v>394</v>
      </c>
      <c r="B236" s="81">
        <v>1</v>
      </c>
      <c r="C236" s="82">
        <v>43962</v>
      </c>
      <c r="D236" s="83">
        <v>0.3611111111111111</v>
      </c>
      <c r="E236" s="81" t="s">
        <v>300</v>
      </c>
      <c r="F236" s="81">
        <v>2500</v>
      </c>
      <c r="G236" s="81" t="s">
        <v>291</v>
      </c>
      <c r="H236" s="81">
        <v>1600</v>
      </c>
    </row>
    <row r="237" spans="1:8" x14ac:dyDescent="0.3">
      <c r="A237" s="81" t="s">
        <v>394</v>
      </c>
      <c r="B237" s="81">
        <v>1</v>
      </c>
      <c r="C237" s="82">
        <v>43990</v>
      </c>
      <c r="D237" s="83">
        <v>0.36458333333333331</v>
      </c>
      <c r="E237" s="81" t="s">
        <v>295</v>
      </c>
      <c r="F237" s="81">
        <v>3000</v>
      </c>
      <c r="G237" s="81" t="s">
        <v>388</v>
      </c>
      <c r="H237" s="81">
        <v>1670</v>
      </c>
    </row>
    <row r="238" spans="1:8" x14ac:dyDescent="0.3">
      <c r="A238" s="81" t="s">
        <v>394</v>
      </c>
      <c r="B238" s="81">
        <v>1</v>
      </c>
      <c r="C238" s="82">
        <v>44032</v>
      </c>
      <c r="D238" s="83">
        <v>0.31666666666666665</v>
      </c>
      <c r="E238" s="81" t="s">
        <v>373</v>
      </c>
      <c r="F238" s="81">
        <v>7200</v>
      </c>
      <c r="G238" s="81" t="s">
        <v>300</v>
      </c>
      <c r="H238" s="81">
        <v>2500</v>
      </c>
    </row>
    <row r="239" spans="1:8" x14ac:dyDescent="0.3">
      <c r="A239" s="81" t="s">
        <v>394</v>
      </c>
      <c r="B239" s="81">
        <v>1</v>
      </c>
      <c r="C239" s="82">
        <v>44088</v>
      </c>
      <c r="D239" s="83">
        <v>0.34375</v>
      </c>
      <c r="E239" s="81" t="s">
        <v>395</v>
      </c>
      <c r="F239" s="81">
        <v>9330</v>
      </c>
      <c r="G239" s="81" t="s">
        <v>285</v>
      </c>
      <c r="H239" s="81">
        <v>720</v>
      </c>
    </row>
    <row r="240" spans="1:8" x14ac:dyDescent="0.3">
      <c r="A240" s="81" t="s">
        <v>394</v>
      </c>
      <c r="B240" s="81">
        <v>1</v>
      </c>
      <c r="C240" s="82">
        <v>44137</v>
      </c>
      <c r="D240" s="83">
        <v>0.42638888888888887</v>
      </c>
      <c r="E240" s="81" t="s">
        <v>372</v>
      </c>
      <c r="F240" s="81">
        <v>3340</v>
      </c>
      <c r="G240" s="81" t="s">
        <v>270</v>
      </c>
      <c r="H240" s="81">
        <v>360</v>
      </c>
    </row>
    <row r="241" spans="1:8" x14ac:dyDescent="0.3">
      <c r="A241" s="81" t="s">
        <v>394</v>
      </c>
      <c r="B241" s="81">
        <v>1</v>
      </c>
      <c r="C241" s="82">
        <v>44151</v>
      </c>
      <c r="D241" s="83">
        <v>0.34166666666666662</v>
      </c>
      <c r="E241" s="81" t="s">
        <v>273</v>
      </c>
      <c r="F241" s="81">
        <v>2000</v>
      </c>
      <c r="G241" s="81" t="s">
        <v>291</v>
      </c>
      <c r="H241" s="81">
        <v>1600</v>
      </c>
    </row>
    <row r="242" spans="1:8" s="98" customFormat="1" ht="15" thickBot="1" x14ac:dyDescent="0.35">
      <c r="A242" s="95" t="str">
        <f>A241</f>
        <v>05022705 - Bandiat - Saint Martial de Valette</v>
      </c>
      <c r="B242" s="95"/>
      <c r="C242" s="96" t="s">
        <v>411</v>
      </c>
      <c r="D242" s="97"/>
      <c r="E242" s="95"/>
      <c r="F242" s="95">
        <f>MAX(F236:F241)</f>
        <v>9330</v>
      </c>
      <c r="G242" s="95">
        <f t="shared" ref="G242" si="41">MAX(G236:G241)</f>
        <v>0</v>
      </c>
      <c r="H242" s="95">
        <f>MAX(H236:H241)</f>
        <v>2500</v>
      </c>
    </row>
    <row r="243" spans="1:8" x14ac:dyDescent="0.3">
      <c r="A243" s="81" t="s">
        <v>396</v>
      </c>
      <c r="B243" s="81">
        <v>1</v>
      </c>
      <c r="C243" s="82">
        <v>43963</v>
      </c>
      <c r="D243" s="83">
        <v>0.40138888888888885</v>
      </c>
      <c r="E243" s="81" t="s">
        <v>397</v>
      </c>
      <c r="F243" s="81">
        <v>900</v>
      </c>
      <c r="G243" s="81" t="s">
        <v>263</v>
      </c>
      <c r="H243" s="81">
        <v>80</v>
      </c>
    </row>
    <row r="244" spans="1:8" ht="15" customHeight="1" x14ac:dyDescent="0.3">
      <c r="A244" s="81" t="s">
        <v>396</v>
      </c>
      <c r="B244" s="81">
        <v>1</v>
      </c>
      <c r="C244" s="82">
        <v>43991</v>
      </c>
      <c r="D244" s="83">
        <v>0.36319444444444443</v>
      </c>
      <c r="E244" s="81" t="s">
        <v>398</v>
      </c>
      <c r="F244" s="81">
        <v>3840</v>
      </c>
      <c r="G244" s="81" t="s">
        <v>399</v>
      </c>
      <c r="H244" s="81">
        <v>16500</v>
      </c>
    </row>
    <row r="245" spans="1:8" x14ac:dyDescent="0.3">
      <c r="A245" s="81" t="s">
        <v>396</v>
      </c>
      <c r="B245" s="81">
        <v>1</v>
      </c>
      <c r="C245" s="82">
        <v>44033</v>
      </c>
      <c r="D245" s="83">
        <v>0.41666666666666669</v>
      </c>
      <c r="E245" s="81" t="s">
        <v>328</v>
      </c>
      <c r="F245" s="81">
        <v>950</v>
      </c>
      <c r="G245" s="81" t="s">
        <v>314</v>
      </c>
      <c r="H245" s="81">
        <v>260</v>
      </c>
    </row>
    <row r="246" spans="1:8" x14ac:dyDescent="0.3">
      <c r="A246" s="81" t="s">
        <v>396</v>
      </c>
      <c r="B246" s="81">
        <v>1</v>
      </c>
      <c r="C246" s="82">
        <v>44089</v>
      </c>
      <c r="D246" s="83">
        <v>0.42986111111111108</v>
      </c>
      <c r="E246" s="81" t="s">
        <v>280</v>
      </c>
      <c r="F246" s="81">
        <v>580</v>
      </c>
      <c r="G246" s="81" t="s">
        <v>268</v>
      </c>
      <c r="H246" s="81">
        <v>350</v>
      </c>
    </row>
    <row r="247" spans="1:8" x14ac:dyDescent="0.3">
      <c r="A247" s="81" t="s">
        <v>396</v>
      </c>
      <c r="B247" s="81">
        <v>1</v>
      </c>
      <c r="C247" s="82">
        <v>44139</v>
      </c>
      <c r="D247" s="83">
        <v>0.4201388888888889</v>
      </c>
      <c r="E247" s="81" t="s">
        <v>289</v>
      </c>
      <c r="F247" s="81">
        <v>980</v>
      </c>
      <c r="G247" s="81" t="s">
        <v>261</v>
      </c>
      <c r="H247" s="81">
        <v>210</v>
      </c>
    </row>
    <row r="248" spans="1:8" x14ac:dyDescent="0.3">
      <c r="A248" s="81" t="s">
        <v>396</v>
      </c>
      <c r="B248" s="81">
        <v>1</v>
      </c>
      <c r="C248" s="82">
        <v>44152</v>
      </c>
      <c r="D248" s="83">
        <v>0.42708333333333331</v>
      </c>
      <c r="E248" s="81" t="s">
        <v>327</v>
      </c>
      <c r="F248" s="81">
        <v>800</v>
      </c>
      <c r="G248" s="81" t="s">
        <v>263</v>
      </c>
      <c r="H248" s="81">
        <v>80</v>
      </c>
    </row>
    <row r="249" spans="1:8" s="98" customFormat="1" ht="15" thickBot="1" x14ac:dyDescent="0.35">
      <c r="A249" s="95" t="str">
        <f>A248</f>
        <v>05023200 - Ruisseau du Pas de la Mule à LIZANT</v>
      </c>
      <c r="B249" s="95"/>
      <c r="C249" s="96" t="s">
        <v>411</v>
      </c>
      <c r="D249" s="97"/>
      <c r="E249" s="95"/>
      <c r="F249" s="95">
        <f>MAX(F243:F248)</f>
        <v>3840</v>
      </c>
      <c r="G249" s="95">
        <f t="shared" ref="G249" si="42">MAX(G243:G248)</f>
        <v>0</v>
      </c>
      <c r="H249" s="95">
        <f>MAX(H243:H248)</f>
        <v>16500</v>
      </c>
    </row>
    <row r="250" spans="1:8" x14ac:dyDescent="0.3">
      <c r="A250" s="81" t="s">
        <v>400</v>
      </c>
      <c r="B250" s="81">
        <v>1</v>
      </c>
      <c r="C250" s="82">
        <v>43965</v>
      </c>
      <c r="D250" s="83">
        <v>0.3756944444444445</v>
      </c>
      <c r="E250" s="81" t="s">
        <v>300</v>
      </c>
      <c r="F250" s="81">
        <v>2500</v>
      </c>
      <c r="G250" s="81" t="s">
        <v>346</v>
      </c>
      <c r="H250" s="81">
        <v>4000</v>
      </c>
    </row>
    <row r="251" spans="1:8" x14ac:dyDescent="0.3">
      <c r="A251" s="81" t="s">
        <v>400</v>
      </c>
      <c r="B251" s="81">
        <v>1</v>
      </c>
      <c r="C251" s="82">
        <v>43993</v>
      </c>
      <c r="D251" s="83">
        <v>0.33958333333333335</v>
      </c>
      <c r="E251" s="81" t="s">
        <v>261</v>
      </c>
      <c r="F251" s="81">
        <v>210</v>
      </c>
      <c r="G251" s="81" t="s">
        <v>266</v>
      </c>
      <c r="H251" s="81">
        <v>120</v>
      </c>
    </row>
    <row r="252" spans="1:8" x14ac:dyDescent="0.3">
      <c r="A252" s="81" t="s">
        <v>400</v>
      </c>
      <c r="B252" s="81">
        <v>1</v>
      </c>
      <c r="C252" s="82">
        <v>44035</v>
      </c>
      <c r="D252" s="83">
        <v>0.34236111111111112</v>
      </c>
      <c r="E252" s="81" t="s">
        <v>282</v>
      </c>
      <c r="F252" s="81">
        <v>670</v>
      </c>
      <c r="G252" s="81" t="s">
        <v>322</v>
      </c>
      <c r="H252" s="81">
        <v>470</v>
      </c>
    </row>
    <row r="253" spans="1:8" x14ac:dyDescent="0.3">
      <c r="A253" s="81" t="s">
        <v>400</v>
      </c>
      <c r="B253" s="81">
        <v>1</v>
      </c>
      <c r="C253" s="82">
        <v>44091</v>
      </c>
      <c r="D253" s="83">
        <v>0.37916666666666665</v>
      </c>
      <c r="E253" s="81" t="s">
        <v>314</v>
      </c>
      <c r="F253" s="81">
        <v>260</v>
      </c>
      <c r="G253" s="81" t="s">
        <v>335</v>
      </c>
      <c r="H253" s="81">
        <v>460</v>
      </c>
    </row>
    <row r="254" spans="1:8" x14ac:dyDescent="0.3">
      <c r="A254" s="81" t="s">
        <v>400</v>
      </c>
      <c r="B254" s="81">
        <v>1</v>
      </c>
      <c r="C254" s="82">
        <v>44139</v>
      </c>
      <c r="D254" s="83">
        <v>0.3743055555555555</v>
      </c>
      <c r="E254" s="81" t="s">
        <v>308</v>
      </c>
      <c r="F254" s="81">
        <v>200</v>
      </c>
      <c r="G254" s="81" t="s">
        <v>266</v>
      </c>
      <c r="H254" s="81">
        <v>120</v>
      </c>
    </row>
    <row r="255" spans="1:8" x14ac:dyDescent="0.3">
      <c r="A255" s="81" t="s">
        <v>400</v>
      </c>
      <c r="B255" s="81">
        <v>1</v>
      </c>
      <c r="C255" s="82">
        <v>44154</v>
      </c>
      <c r="D255" s="83">
        <v>0.41041666666666665</v>
      </c>
      <c r="E255" s="81" t="s">
        <v>314</v>
      </c>
      <c r="F255" s="81">
        <v>260</v>
      </c>
      <c r="G255" s="81" t="s">
        <v>264</v>
      </c>
      <c r="H255" s="81">
        <v>40</v>
      </c>
    </row>
    <row r="256" spans="1:8" s="98" customFormat="1" ht="15" thickBot="1" x14ac:dyDescent="0.35">
      <c r="A256" s="95" t="str">
        <f>A255</f>
        <v>05024200 - La Charente à ALLOUE</v>
      </c>
      <c r="B256" s="95"/>
      <c r="C256" s="96" t="s">
        <v>411</v>
      </c>
      <c r="D256" s="97"/>
      <c r="E256" s="95"/>
      <c r="F256" s="95">
        <f>MAX(F250:F255)</f>
        <v>2500</v>
      </c>
      <c r="G256" s="95">
        <f t="shared" ref="G256" si="43">MAX(G250:G255)</f>
        <v>0</v>
      </c>
      <c r="H256" s="95">
        <f>MAX(H250:H255)</f>
        <v>4000</v>
      </c>
    </row>
    <row r="257" spans="1:8" ht="14.4" customHeight="1" x14ac:dyDescent="0.3">
      <c r="A257" s="81" t="s">
        <v>250</v>
      </c>
      <c r="B257" s="81">
        <v>3</v>
      </c>
      <c r="C257" s="82">
        <v>43965</v>
      </c>
      <c r="D257" s="83">
        <v>0.39930555555555558</v>
      </c>
      <c r="E257" s="81" t="s">
        <v>401</v>
      </c>
      <c r="F257" s="81">
        <v>5630</v>
      </c>
      <c r="G257" s="81" t="s">
        <v>402</v>
      </c>
      <c r="H257" s="81">
        <v>17400</v>
      </c>
    </row>
    <row r="258" spans="1:8" x14ac:dyDescent="0.3">
      <c r="A258" s="81" t="s">
        <v>250</v>
      </c>
      <c r="B258" s="81">
        <v>3</v>
      </c>
      <c r="C258" s="82">
        <v>43993</v>
      </c>
      <c r="D258" s="83">
        <v>0.3611111111111111</v>
      </c>
      <c r="E258" s="81" t="s">
        <v>403</v>
      </c>
      <c r="F258" s="81">
        <v>830</v>
      </c>
      <c r="G258" s="81" t="s">
        <v>404</v>
      </c>
      <c r="H258" s="81">
        <v>2590</v>
      </c>
    </row>
    <row r="259" spans="1:8" x14ac:dyDescent="0.3">
      <c r="A259" s="81" t="s">
        <v>250</v>
      </c>
      <c r="B259" s="81">
        <v>3</v>
      </c>
      <c r="C259" s="82">
        <v>44035</v>
      </c>
      <c r="D259" s="83">
        <v>0.37638888888888888</v>
      </c>
      <c r="E259" s="81" t="s">
        <v>285</v>
      </c>
      <c r="F259" s="81">
        <v>720</v>
      </c>
      <c r="G259" s="81" t="s">
        <v>269</v>
      </c>
      <c r="H259" s="81">
        <v>300</v>
      </c>
    </row>
    <row r="260" spans="1:8" x14ac:dyDescent="0.3">
      <c r="A260" s="81" t="s">
        <v>250</v>
      </c>
      <c r="B260" s="81">
        <v>3</v>
      </c>
      <c r="C260" s="82">
        <v>44091</v>
      </c>
      <c r="D260" s="83">
        <v>0.3979166666666667</v>
      </c>
      <c r="E260" s="81" t="s">
        <v>319</v>
      </c>
      <c r="F260" s="81">
        <v>400</v>
      </c>
      <c r="G260" s="81" t="s">
        <v>269</v>
      </c>
      <c r="H260" s="81">
        <v>300</v>
      </c>
    </row>
    <row r="261" spans="1:8" x14ac:dyDescent="0.3">
      <c r="A261" s="81" t="s">
        <v>250</v>
      </c>
      <c r="B261" s="81">
        <v>3</v>
      </c>
      <c r="C261" s="82">
        <v>44140</v>
      </c>
      <c r="D261" s="83">
        <v>0.40069444444444446</v>
      </c>
      <c r="E261" s="81" t="s">
        <v>306</v>
      </c>
      <c r="F261" s="81">
        <v>570</v>
      </c>
      <c r="G261" s="81" t="s">
        <v>266</v>
      </c>
      <c r="H261" s="81">
        <v>120</v>
      </c>
    </row>
    <row r="262" spans="1:8" x14ac:dyDescent="0.3">
      <c r="A262" s="81" t="s">
        <v>250</v>
      </c>
      <c r="B262" s="81">
        <v>3</v>
      </c>
      <c r="C262" s="82">
        <v>44154</v>
      </c>
      <c r="D262" s="83">
        <v>0.44305555555555554</v>
      </c>
      <c r="E262" s="81" t="s">
        <v>405</v>
      </c>
      <c r="F262" s="81">
        <v>4800</v>
      </c>
      <c r="G262" s="81" t="s">
        <v>262</v>
      </c>
      <c r="H262" s="81" t="s">
        <v>410</v>
      </c>
    </row>
    <row r="263" spans="1:8" s="98" customFormat="1" ht="15" thickBot="1" x14ac:dyDescent="0.35">
      <c r="A263" s="95" t="str">
        <f>A262</f>
        <v>05024250 - La Charente à ROUMAZIERES-LOUBERT</v>
      </c>
      <c r="B263" s="95"/>
      <c r="C263" s="96" t="s">
        <v>411</v>
      </c>
      <c r="D263" s="97"/>
      <c r="E263" s="95"/>
      <c r="F263" s="95">
        <f>MAX(F257:F262)</f>
        <v>5630</v>
      </c>
      <c r="G263" s="95">
        <f t="shared" ref="G263" si="44">MAX(G257:G262)</f>
        <v>0</v>
      </c>
      <c r="H263" s="95">
        <f>MAX(H257:H262)</f>
        <v>17400</v>
      </c>
    </row>
    <row r="264" spans="1:8" x14ac:dyDescent="0.3">
      <c r="A264" s="81" t="s">
        <v>251</v>
      </c>
      <c r="B264" s="81">
        <v>3</v>
      </c>
      <c r="C264" s="82">
        <v>43965</v>
      </c>
      <c r="D264" s="83">
        <v>0.40625</v>
      </c>
      <c r="E264" s="81" t="s">
        <v>343</v>
      </c>
      <c r="F264" s="81">
        <v>920</v>
      </c>
      <c r="G264" s="81" t="s">
        <v>271</v>
      </c>
      <c r="H264" s="81">
        <v>160</v>
      </c>
    </row>
    <row r="265" spans="1:8" x14ac:dyDescent="0.3">
      <c r="A265" s="81" t="s">
        <v>251</v>
      </c>
      <c r="B265" s="81">
        <v>3</v>
      </c>
      <c r="C265" s="82">
        <v>43993</v>
      </c>
      <c r="D265" s="83">
        <v>0.36527777777777781</v>
      </c>
      <c r="E265" s="81" t="s">
        <v>263</v>
      </c>
      <c r="F265" s="81">
        <v>80</v>
      </c>
      <c r="G265" s="81" t="s">
        <v>262</v>
      </c>
      <c r="H265" s="81" t="s">
        <v>410</v>
      </c>
    </row>
    <row r="266" spans="1:8" x14ac:dyDescent="0.3">
      <c r="A266" s="81" t="s">
        <v>251</v>
      </c>
      <c r="B266" s="81">
        <v>3</v>
      </c>
      <c r="C266" s="82">
        <v>44035</v>
      </c>
      <c r="D266" s="83">
        <v>0.3611111111111111</v>
      </c>
      <c r="E266" s="81" t="s">
        <v>266</v>
      </c>
      <c r="F266" s="81">
        <v>120</v>
      </c>
      <c r="G266" s="81" t="s">
        <v>264</v>
      </c>
      <c r="H266" s="81">
        <v>40</v>
      </c>
    </row>
    <row r="267" spans="1:8" x14ac:dyDescent="0.3">
      <c r="A267" s="81" t="s">
        <v>251</v>
      </c>
      <c r="B267" s="81">
        <v>3</v>
      </c>
      <c r="C267" s="82">
        <v>44091</v>
      </c>
      <c r="D267" s="83">
        <v>0.3520833333333333</v>
      </c>
      <c r="E267" s="81" t="s">
        <v>270</v>
      </c>
      <c r="F267" s="81">
        <v>360</v>
      </c>
      <c r="G267" s="81" t="s">
        <v>319</v>
      </c>
      <c r="H267" s="81">
        <v>400</v>
      </c>
    </row>
    <row r="268" spans="1:8" x14ac:dyDescent="0.3">
      <c r="A268" s="81" t="s">
        <v>251</v>
      </c>
      <c r="B268" s="81">
        <v>3</v>
      </c>
      <c r="C268" s="82">
        <v>44140</v>
      </c>
      <c r="D268" s="83">
        <v>0.34583333333333338</v>
      </c>
      <c r="E268" s="81" t="s">
        <v>406</v>
      </c>
      <c r="F268" s="81">
        <v>1960</v>
      </c>
      <c r="G268" s="81" t="s">
        <v>262</v>
      </c>
      <c r="H268" s="81" t="s">
        <v>410</v>
      </c>
    </row>
    <row r="269" spans="1:8" x14ac:dyDescent="0.3">
      <c r="A269" s="81" t="s">
        <v>251</v>
      </c>
      <c r="B269" s="81">
        <v>3</v>
      </c>
      <c r="C269" s="82">
        <v>44154</v>
      </c>
      <c r="D269" s="83">
        <v>0.38819444444444445</v>
      </c>
      <c r="E269" s="81" t="s">
        <v>262</v>
      </c>
      <c r="F269" s="81" t="s">
        <v>410</v>
      </c>
      <c r="G269" s="81" t="s">
        <v>262</v>
      </c>
      <c r="H269" s="81" t="s">
        <v>410</v>
      </c>
    </row>
    <row r="270" spans="1:8" s="98" customFormat="1" ht="15" thickBot="1" x14ac:dyDescent="0.35">
      <c r="A270" s="95" t="str">
        <f>A269</f>
        <v>05024305 - La Moulde en amont de Mas-Chaban</v>
      </c>
      <c r="B270" s="95"/>
      <c r="C270" s="96" t="s">
        <v>411</v>
      </c>
      <c r="D270" s="97"/>
      <c r="E270" s="95"/>
      <c r="F270" s="95">
        <f>MAX(F264:F269)</f>
        <v>1960</v>
      </c>
      <c r="G270" s="95">
        <f t="shared" ref="G270" si="45">MAX(G264:G269)</f>
        <v>0</v>
      </c>
      <c r="H270" s="95">
        <f>MAX(H264:H269)</f>
        <v>400</v>
      </c>
    </row>
    <row r="271" spans="1:8" x14ac:dyDescent="0.3">
      <c r="A271" s="81" t="s">
        <v>252</v>
      </c>
      <c r="B271" s="81">
        <v>1</v>
      </c>
      <c r="C271" s="82">
        <v>43852</v>
      </c>
      <c r="D271" s="83">
        <v>0.53125</v>
      </c>
      <c r="E271" s="81"/>
      <c r="F271" s="81" t="s">
        <v>409</v>
      </c>
      <c r="G271" s="81"/>
      <c r="H271" s="81" t="s">
        <v>409</v>
      </c>
    </row>
    <row r="272" spans="1:8" x14ac:dyDescent="0.3">
      <c r="A272" s="81" t="s">
        <v>252</v>
      </c>
      <c r="B272" s="81">
        <v>1</v>
      </c>
      <c r="C272" s="82">
        <v>43879</v>
      </c>
      <c r="D272" s="83">
        <v>0.5</v>
      </c>
      <c r="E272" s="81"/>
      <c r="F272" s="81" t="s">
        <v>409</v>
      </c>
      <c r="G272" s="81"/>
      <c r="H272" s="81" t="s">
        <v>409</v>
      </c>
    </row>
    <row r="273" spans="1:8" x14ac:dyDescent="0.3">
      <c r="A273" s="81" t="s">
        <v>252</v>
      </c>
      <c r="B273" s="81">
        <v>1</v>
      </c>
      <c r="C273" s="82">
        <v>43970</v>
      </c>
      <c r="D273" s="83">
        <v>0.57638888888888895</v>
      </c>
      <c r="E273" s="81"/>
      <c r="F273" s="81" t="s">
        <v>409</v>
      </c>
      <c r="G273" s="81"/>
      <c r="H273" s="81" t="s">
        <v>409</v>
      </c>
    </row>
    <row r="274" spans="1:8" x14ac:dyDescent="0.3">
      <c r="A274" s="81" t="s">
        <v>252</v>
      </c>
      <c r="B274" s="81">
        <v>1</v>
      </c>
      <c r="C274" s="82">
        <v>43991</v>
      </c>
      <c r="D274" s="83">
        <v>0.3888888888888889</v>
      </c>
      <c r="E274" s="81"/>
      <c r="F274" s="81" t="s">
        <v>409</v>
      </c>
      <c r="G274" s="81"/>
      <c r="H274" s="81" t="s">
        <v>409</v>
      </c>
    </row>
    <row r="275" spans="1:8" x14ac:dyDescent="0.3">
      <c r="A275" s="81" t="s">
        <v>252</v>
      </c>
      <c r="B275" s="81">
        <v>1</v>
      </c>
      <c r="C275" s="82">
        <v>44013</v>
      </c>
      <c r="D275" s="83">
        <v>0.51736111111111105</v>
      </c>
      <c r="E275" s="81"/>
      <c r="F275" s="81" t="s">
        <v>409</v>
      </c>
      <c r="G275" s="81"/>
      <c r="H275" s="81" t="s">
        <v>409</v>
      </c>
    </row>
    <row r="276" spans="1:8" x14ac:dyDescent="0.3">
      <c r="A276" s="81" t="s">
        <v>252</v>
      </c>
      <c r="B276" s="81">
        <v>1</v>
      </c>
      <c r="C276" s="82">
        <v>44035</v>
      </c>
      <c r="D276" s="83">
        <v>0.59722222222222221</v>
      </c>
      <c r="E276" s="81"/>
      <c r="F276" s="81" t="s">
        <v>409</v>
      </c>
      <c r="G276" s="81"/>
      <c r="H276" s="81" t="s">
        <v>409</v>
      </c>
    </row>
    <row r="277" spans="1:8" x14ac:dyDescent="0.3">
      <c r="A277" s="81" t="s">
        <v>252</v>
      </c>
      <c r="B277" s="81">
        <v>1</v>
      </c>
      <c r="C277" s="82">
        <v>44062</v>
      </c>
      <c r="D277" s="83">
        <v>0.49305555555555558</v>
      </c>
      <c r="E277" s="81"/>
      <c r="F277" s="81" t="s">
        <v>409</v>
      </c>
      <c r="G277" s="81"/>
      <c r="H277" s="81" t="s">
        <v>409</v>
      </c>
    </row>
    <row r="278" spans="1:8" x14ac:dyDescent="0.3">
      <c r="A278" s="81" t="s">
        <v>252</v>
      </c>
      <c r="B278" s="81">
        <v>1</v>
      </c>
      <c r="C278" s="82">
        <v>44154</v>
      </c>
      <c r="D278" s="83">
        <v>0.42986111111111108</v>
      </c>
      <c r="E278" s="81" t="s">
        <v>274</v>
      </c>
      <c r="F278" s="81">
        <v>1200</v>
      </c>
      <c r="G278" s="81" t="s">
        <v>264</v>
      </c>
      <c r="H278" s="81">
        <v>40</v>
      </c>
    </row>
    <row r="279" spans="1:8" s="98" customFormat="1" ht="15" thickBot="1" x14ac:dyDescent="0.35">
      <c r="A279" s="95" t="str">
        <f>A278</f>
        <v>05024309 - La Charente au niveau de Videix</v>
      </c>
      <c r="B279" s="95"/>
      <c r="C279" s="96" t="s">
        <v>411</v>
      </c>
      <c r="D279" s="97"/>
      <c r="E279" s="95"/>
      <c r="F279" s="95">
        <f>MAX(F271:F278)</f>
        <v>1200</v>
      </c>
      <c r="G279" s="95">
        <f t="shared" ref="G279" si="46">MAX(G273:G278)</f>
        <v>0</v>
      </c>
      <c r="H279" s="95">
        <f>MAX(H271:H278)</f>
        <v>40</v>
      </c>
    </row>
    <row r="280" spans="1:8" x14ac:dyDescent="0.3">
      <c r="A280" s="81" t="s">
        <v>407</v>
      </c>
      <c r="B280" s="81">
        <v>1</v>
      </c>
      <c r="C280" s="82">
        <v>43852</v>
      </c>
      <c r="D280" s="83">
        <v>0.52222222222222225</v>
      </c>
      <c r="E280" s="81"/>
      <c r="F280" s="81" t="s">
        <v>409</v>
      </c>
      <c r="G280" s="81"/>
      <c r="H280" s="81" t="s">
        <v>409</v>
      </c>
    </row>
    <row r="281" spans="1:8" x14ac:dyDescent="0.3">
      <c r="A281" s="81" t="s">
        <v>407</v>
      </c>
      <c r="B281" s="81">
        <v>1</v>
      </c>
      <c r="C281" s="82">
        <v>43879</v>
      </c>
      <c r="D281" s="83">
        <v>0.47916666666666669</v>
      </c>
      <c r="E281" s="81"/>
      <c r="F281" s="81" t="s">
        <v>409</v>
      </c>
      <c r="G281" s="81"/>
      <c r="H281" s="81" t="s">
        <v>409</v>
      </c>
    </row>
    <row r="282" spans="1:8" x14ac:dyDescent="0.3">
      <c r="A282" s="81" t="s">
        <v>407</v>
      </c>
      <c r="B282" s="81">
        <v>1</v>
      </c>
      <c r="C282" s="82">
        <v>43970</v>
      </c>
      <c r="D282" s="83">
        <v>0.51388888888888895</v>
      </c>
      <c r="E282" s="81"/>
      <c r="F282" s="81" t="s">
        <v>409</v>
      </c>
      <c r="G282" s="81"/>
      <c r="H282" s="81" t="s">
        <v>409</v>
      </c>
    </row>
    <row r="283" spans="1:8" x14ac:dyDescent="0.3">
      <c r="A283" s="81" t="s">
        <v>407</v>
      </c>
      <c r="B283" s="81">
        <v>1</v>
      </c>
      <c r="C283" s="82">
        <v>43991</v>
      </c>
      <c r="D283" s="83">
        <v>0.43055555555555558</v>
      </c>
      <c r="E283" s="81"/>
      <c r="F283" s="81" t="s">
        <v>409</v>
      </c>
      <c r="G283" s="81"/>
      <c r="H283" s="81" t="s">
        <v>409</v>
      </c>
    </row>
    <row r="284" spans="1:8" x14ac:dyDescent="0.3">
      <c r="A284" s="81" t="s">
        <v>407</v>
      </c>
      <c r="B284" s="81">
        <v>1</v>
      </c>
      <c r="C284" s="82">
        <v>44013</v>
      </c>
      <c r="D284" s="83">
        <v>0.49305555555555558</v>
      </c>
      <c r="E284" s="81"/>
      <c r="F284" s="81" t="s">
        <v>409</v>
      </c>
      <c r="G284" s="81"/>
      <c r="H284" s="81" t="s">
        <v>409</v>
      </c>
    </row>
    <row r="285" spans="1:8" x14ac:dyDescent="0.3">
      <c r="A285" s="81" t="s">
        <v>407</v>
      </c>
      <c r="B285" s="81">
        <v>1</v>
      </c>
      <c r="C285" s="82">
        <v>44035</v>
      </c>
      <c r="D285" s="83">
        <v>0.52777777777777779</v>
      </c>
      <c r="E285" s="81"/>
      <c r="F285" s="81" t="s">
        <v>409</v>
      </c>
      <c r="G285" s="81"/>
      <c r="H285" s="81" t="s">
        <v>409</v>
      </c>
    </row>
    <row r="286" spans="1:8" x14ac:dyDescent="0.3">
      <c r="A286" s="81" t="s">
        <v>407</v>
      </c>
      <c r="B286" s="81">
        <v>1</v>
      </c>
      <c r="C286" s="82">
        <v>44062</v>
      </c>
      <c r="D286" s="83">
        <v>0.46527777777777773</v>
      </c>
      <c r="E286" s="81"/>
      <c r="F286" s="81" t="s">
        <v>409</v>
      </c>
      <c r="G286" s="81"/>
      <c r="H286" s="81" t="s">
        <v>409</v>
      </c>
    </row>
    <row r="287" spans="1:8" x14ac:dyDescent="0.3">
      <c r="A287" s="81" t="s">
        <v>407</v>
      </c>
      <c r="B287" s="81">
        <v>1</v>
      </c>
      <c r="C287" s="82">
        <v>44154</v>
      </c>
      <c r="D287" s="83">
        <v>0.40763888888888888</v>
      </c>
      <c r="E287" s="81" t="s">
        <v>269</v>
      </c>
      <c r="F287" s="81">
        <v>300</v>
      </c>
      <c r="G287" s="81" t="s">
        <v>266</v>
      </c>
      <c r="H287" s="81">
        <v>120</v>
      </c>
    </row>
    <row r="288" spans="1:8" s="98" customFormat="1" ht="15" thickBot="1" x14ac:dyDescent="0.35">
      <c r="A288" s="95" t="str">
        <f>A287</f>
        <v>05024311 - Treize - amont du PE Guerlie (050TREIZ)</v>
      </c>
      <c r="B288" s="95"/>
      <c r="C288" s="96" t="s">
        <v>411</v>
      </c>
      <c r="D288" s="97"/>
      <c r="E288" s="95"/>
      <c r="F288" s="95">
        <f>MAX(F280:F287)</f>
        <v>300</v>
      </c>
      <c r="G288" s="95">
        <f t="shared" ref="G288" si="47">MAX(G282:G287)</f>
        <v>0</v>
      </c>
      <c r="H288" s="95">
        <f>MAX(H280:H287)</f>
        <v>120</v>
      </c>
    </row>
    <row r="289" spans="1:8" x14ac:dyDescent="0.3">
      <c r="A289" s="81" t="s">
        <v>408</v>
      </c>
      <c r="B289" s="81">
        <v>1</v>
      </c>
      <c r="C289" s="82">
        <v>43852</v>
      </c>
      <c r="D289" s="83">
        <v>0.50694444444444442</v>
      </c>
      <c r="E289" s="81"/>
      <c r="F289" s="81" t="s">
        <v>409</v>
      </c>
      <c r="G289" s="81"/>
      <c r="H289" s="81" t="s">
        <v>409</v>
      </c>
    </row>
    <row r="290" spans="1:8" x14ac:dyDescent="0.3">
      <c r="A290" s="81" t="s">
        <v>408</v>
      </c>
      <c r="B290" s="81">
        <v>1</v>
      </c>
      <c r="C290" s="82">
        <v>43879</v>
      </c>
      <c r="D290" s="83">
        <v>0.46180555555555558</v>
      </c>
      <c r="E290" s="81"/>
      <c r="F290" s="81" t="s">
        <v>409</v>
      </c>
      <c r="G290" s="81"/>
      <c r="H290" s="81" t="s">
        <v>409</v>
      </c>
    </row>
    <row r="291" spans="1:8" x14ac:dyDescent="0.3">
      <c r="A291" s="81" t="s">
        <v>408</v>
      </c>
      <c r="B291" s="81">
        <v>1</v>
      </c>
      <c r="C291" s="82">
        <v>43970</v>
      </c>
      <c r="D291" s="83">
        <v>0.53125</v>
      </c>
      <c r="E291" s="81"/>
      <c r="F291" s="81" t="s">
        <v>409</v>
      </c>
      <c r="G291" s="81"/>
      <c r="H291" s="81" t="s">
        <v>409</v>
      </c>
    </row>
    <row r="292" spans="1:8" x14ac:dyDescent="0.3">
      <c r="A292" s="81" t="s">
        <v>408</v>
      </c>
      <c r="B292" s="81">
        <v>1</v>
      </c>
      <c r="C292" s="82">
        <v>43991</v>
      </c>
      <c r="D292" s="83">
        <v>0.4513888888888889</v>
      </c>
      <c r="E292" s="81"/>
      <c r="F292" s="81" t="s">
        <v>409</v>
      </c>
      <c r="G292" s="81"/>
      <c r="H292" s="81" t="s">
        <v>409</v>
      </c>
    </row>
    <row r="293" spans="1:8" x14ac:dyDescent="0.3">
      <c r="A293" s="81" t="s">
        <v>408</v>
      </c>
      <c r="B293" s="81">
        <v>1</v>
      </c>
      <c r="C293" s="82">
        <v>44013</v>
      </c>
      <c r="D293" s="83">
        <v>0.50694444444444442</v>
      </c>
      <c r="E293" s="81"/>
      <c r="F293" s="81" t="s">
        <v>409</v>
      </c>
      <c r="G293" s="81"/>
      <c r="H293" s="81" t="s">
        <v>409</v>
      </c>
    </row>
    <row r="294" spans="1:8" x14ac:dyDescent="0.3">
      <c r="A294" s="81" t="s">
        <v>408</v>
      </c>
      <c r="B294" s="81">
        <v>1</v>
      </c>
      <c r="C294" s="82">
        <v>44035</v>
      </c>
      <c r="D294" s="83">
        <v>0.54861111111111105</v>
      </c>
      <c r="E294" s="81"/>
      <c r="F294" s="81" t="s">
        <v>409</v>
      </c>
      <c r="G294" s="81"/>
      <c r="H294" s="81" t="s">
        <v>409</v>
      </c>
    </row>
    <row r="295" spans="1:8" x14ac:dyDescent="0.3">
      <c r="A295" s="81" t="s">
        <v>408</v>
      </c>
      <c r="B295" s="81">
        <v>1</v>
      </c>
      <c r="C295" s="82">
        <v>44062</v>
      </c>
      <c r="D295" s="83">
        <v>0.47916666666666669</v>
      </c>
      <c r="E295" s="81"/>
      <c r="F295" s="81" t="s">
        <v>409</v>
      </c>
      <c r="G295" s="81"/>
      <c r="H295" s="81" t="s">
        <v>409</v>
      </c>
    </row>
    <row r="296" spans="1:8" s="98" customFormat="1" ht="15" thickBot="1" x14ac:dyDescent="0.35">
      <c r="A296" s="95" t="str">
        <f>A295</f>
        <v>05024312 - Treize (ruisseau secondaire) - amont PE Guerlie (05TREIZ2)</v>
      </c>
      <c r="B296" s="95"/>
      <c r="C296" s="96" t="s">
        <v>411</v>
      </c>
      <c r="D296" s="97"/>
      <c r="E296" s="95"/>
      <c r="F296" s="95"/>
      <c r="G296" s="95">
        <f t="shared" ref="G296" si="48">MAX(G290:G295)</f>
        <v>0</v>
      </c>
      <c r="H296" s="95"/>
    </row>
  </sheetData>
  <autoFilter ref="A2:H296"/>
  <mergeCells count="1">
    <mergeCell ref="A1:K1"/>
  </mergeCells>
  <conditionalFormatting sqref="F1:H28 F30:H35 F37:H42 F44:H49 F51:H56 F58:H60 F62:H66 F68:H72 F74:H78 F80:H83 F85:H90 F92:H96 F98:H103 F105:H110 F119:H124 F126:H131 F133:H138 F140:H145 F147:H152 F154:H159 F161:H166 F168:H173 F175:H180 F182:H187 F189:H194 F196:H200 F202:H207 F209:H213 F215:H220 F222:H227 F229:H234 F236:H241 F243:H248 F250:H255 F257:H262 F264:H269 F271:H278 F280:H287 F289:H295 F297:H1048576">
    <cfRule type="cellIs" dxfId="407" priority="400" operator="equal">
      <formula>"&lt;LQ"</formula>
    </cfRule>
    <cfRule type="cellIs" dxfId="406" priority="401" operator="lessThanOrEqual">
      <formula>20</formula>
    </cfRule>
    <cfRule type="cellIs" dxfId="405" priority="402" operator="lessThanOrEqual">
      <formula>100</formula>
    </cfRule>
  </conditionalFormatting>
  <conditionalFormatting sqref="H1:H28 H30:H35 H37:H42 H44:H49 H51:H56 H58:H60 H62:H66 H68:H72 H74:H78 H80:H83 H85:H90 H92:H96 H98:H103 H105:H110 H119:H124 H126:H131 H133:H138 H140:H145 H147:H152 H154:H159 H161:H166 H168:H173 H175:H180 H182:H187 H189:H194 H196:H200 H202:H207 H209:H213 H215:H220 H222:H227 H229:H234 H236:H241 H243:H248 H250:H255 H257:H262 H264:H269 H271:H278 H280:H287 H289:H295 H297:H1048576">
    <cfRule type="cellIs" dxfId="404" priority="403" operator="lessThanOrEqual">
      <formula>250</formula>
    </cfRule>
    <cfRule type="cellIs" dxfId="403" priority="405" operator="lessThanOrEqual">
      <formula>400</formula>
    </cfRule>
    <cfRule type="cellIs" dxfId="402" priority="407" operator="greaterThan">
      <formula>400</formula>
    </cfRule>
  </conditionalFormatting>
  <conditionalFormatting sqref="F1:F28 F30:F35 F37:F42 F44:F49 F51:F56 F58:F60 F62:F66 F68:F72 F74:F78 F80:F83 F85:F90 F92:F96 F98:F103 F105:F110 F119:F124 F126:F131 F133:F138 F140:F145 F147:F152 F154:F159 F161:F166 F168:F173 F175:F180 F182:F187 F189:F194 F196:F200 F202:F207 F209:F213 F215:F220 F222:F227 F229:F234 F236:F241 F243:F248 F250:F255 F257:F262 F264:F269 F271:F278 F280:F287 F289:F295 F297:F1048576">
    <cfRule type="cellIs" dxfId="401" priority="404" operator="lessThanOrEqual">
      <formula>1000</formula>
    </cfRule>
    <cfRule type="cellIs" dxfId="400" priority="406" operator="lessThanOrEqual">
      <formula>2000</formula>
    </cfRule>
    <cfRule type="cellIs" dxfId="399" priority="408" operator="greaterThan">
      <formula>2000</formula>
    </cfRule>
  </conditionalFormatting>
  <conditionalFormatting sqref="F29:H29">
    <cfRule type="cellIs" dxfId="398" priority="391" operator="equal">
      <formula>"&lt;LQ"</formula>
    </cfRule>
    <cfRule type="cellIs" dxfId="397" priority="392" operator="lessThanOrEqual">
      <formula>20</formula>
    </cfRule>
    <cfRule type="cellIs" dxfId="396" priority="393" operator="lessThanOrEqual">
      <formula>100</formula>
    </cfRule>
  </conditionalFormatting>
  <conditionalFormatting sqref="H29">
    <cfRule type="cellIs" dxfId="395" priority="394" operator="lessThanOrEqual">
      <formula>250</formula>
    </cfRule>
    <cfRule type="cellIs" dxfId="394" priority="396" operator="lessThanOrEqual">
      <formula>400</formula>
    </cfRule>
    <cfRule type="cellIs" dxfId="393" priority="398" operator="greaterThan">
      <formula>400</formula>
    </cfRule>
  </conditionalFormatting>
  <conditionalFormatting sqref="F29">
    <cfRule type="cellIs" dxfId="392" priority="395" operator="lessThanOrEqual">
      <formula>1000</formula>
    </cfRule>
    <cfRule type="cellIs" dxfId="391" priority="397" operator="lessThanOrEqual">
      <formula>2000</formula>
    </cfRule>
    <cfRule type="cellIs" dxfId="390" priority="399" operator="greaterThan">
      <formula>2000</formula>
    </cfRule>
  </conditionalFormatting>
  <conditionalFormatting sqref="F36:H36">
    <cfRule type="cellIs" dxfId="389" priority="382" operator="equal">
      <formula>"&lt;LQ"</formula>
    </cfRule>
    <cfRule type="cellIs" dxfId="388" priority="383" operator="lessThanOrEqual">
      <formula>20</formula>
    </cfRule>
    <cfRule type="cellIs" dxfId="387" priority="384" operator="lessThanOrEqual">
      <formula>100</formula>
    </cfRule>
  </conditionalFormatting>
  <conditionalFormatting sqref="H36">
    <cfRule type="cellIs" dxfId="386" priority="385" operator="lessThanOrEqual">
      <formula>250</formula>
    </cfRule>
    <cfRule type="cellIs" dxfId="385" priority="387" operator="lessThanOrEqual">
      <formula>400</formula>
    </cfRule>
    <cfRule type="cellIs" dxfId="384" priority="389" operator="greaterThan">
      <formula>400</formula>
    </cfRule>
  </conditionalFormatting>
  <conditionalFormatting sqref="F36">
    <cfRule type="cellIs" dxfId="383" priority="386" operator="lessThanOrEqual">
      <formula>1000</formula>
    </cfRule>
    <cfRule type="cellIs" dxfId="382" priority="388" operator="lessThanOrEqual">
      <formula>2000</formula>
    </cfRule>
    <cfRule type="cellIs" dxfId="381" priority="390" operator="greaterThan">
      <formula>2000</formula>
    </cfRule>
  </conditionalFormatting>
  <conditionalFormatting sqref="F1:H42 F44:H49 F51:H56 F58:H60 F62:H66 F68:H72 F74:H78 F80:H83 F85:H90 F92:H96 F98:H103 F105:H110 F119:H124 F126:H131 F133:H138 F140:H145 F147:H152 F154:H159 F161:H166 F168:H173 F175:H180 F182:H187 F189:H194 F196:H200 F202:H207 F209:H213 F215:H220 F222:H227 F229:H234 F236:H241 F243:H248 F250:H255 F257:H262 F264:H269 F271:H278 F280:H287 F289:H295 F297:H1048576">
    <cfRule type="containsBlanks" dxfId="380" priority="381">
      <formula>LEN(TRIM(F1))=0</formula>
    </cfRule>
  </conditionalFormatting>
  <conditionalFormatting sqref="F43:H43">
    <cfRule type="cellIs" dxfId="379" priority="372" operator="equal">
      <formula>"&lt;LQ"</formula>
    </cfRule>
    <cfRule type="cellIs" dxfId="378" priority="373" operator="lessThanOrEqual">
      <formula>20</formula>
    </cfRule>
    <cfRule type="cellIs" dxfId="377" priority="374" operator="lessThanOrEqual">
      <formula>100</formula>
    </cfRule>
  </conditionalFormatting>
  <conditionalFormatting sqref="H43">
    <cfRule type="cellIs" dxfId="376" priority="375" operator="lessThanOrEqual">
      <formula>250</formula>
    </cfRule>
    <cfRule type="cellIs" dxfId="375" priority="377" operator="lessThanOrEqual">
      <formula>400</formula>
    </cfRule>
    <cfRule type="cellIs" dxfId="374" priority="379" operator="greaterThan">
      <formula>400</formula>
    </cfRule>
  </conditionalFormatting>
  <conditionalFormatting sqref="F43">
    <cfRule type="cellIs" dxfId="373" priority="376" operator="lessThanOrEqual">
      <formula>1000</formula>
    </cfRule>
    <cfRule type="cellIs" dxfId="372" priority="378" operator="lessThanOrEqual">
      <formula>2000</formula>
    </cfRule>
    <cfRule type="cellIs" dxfId="371" priority="380" operator="greaterThan">
      <formula>2000</formula>
    </cfRule>
  </conditionalFormatting>
  <conditionalFormatting sqref="F43:H43">
    <cfRule type="containsBlanks" dxfId="370" priority="371">
      <formula>LEN(TRIM(F43))=0</formula>
    </cfRule>
  </conditionalFormatting>
  <conditionalFormatting sqref="F50:H50">
    <cfRule type="cellIs" dxfId="369" priority="362" operator="equal">
      <formula>"&lt;LQ"</formula>
    </cfRule>
    <cfRule type="cellIs" dxfId="368" priority="363" operator="lessThanOrEqual">
      <formula>20</formula>
    </cfRule>
    <cfRule type="cellIs" dxfId="367" priority="364" operator="lessThanOrEqual">
      <formula>100</formula>
    </cfRule>
  </conditionalFormatting>
  <conditionalFormatting sqref="H50">
    <cfRule type="cellIs" dxfId="366" priority="365" operator="lessThanOrEqual">
      <formula>250</formula>
    </cfRule>
    <cfRule type="cellIs" dxfId="365" priority="367" operator="lessThanOrEqual">
      <formula>400</formula>
    </cfRule>
    <cfRule type="cellIs" dxfId="364" priority="369" operator="greaterThan">
      <formula>400</formula>
    </cfRule>
  </conditionalFormatting>
  <conditionalFormatting sqref="F50">
    <cfRule type="cellIs" dxfId="363" priority="366" operator="lessThanOrEqual">
      <formula>1000</formula>
    </cfRule>
    <cfRule type="cellIs" dxfId="362" priority="368" operator="lessThanOrEqual">
      <formula>2000</formula>
    </cfRule>
    <cfRule type="cellIs" dxfId="361" priority="370" operator="greaterThan">
      <formula>2000</formula>
    </cfRule>
  </conditionalFormatting>
  <conditionalFormatting sqref="F50:H50">
    <cfRule type="containsBlanks" dxfId="360" priority="361">
      <formula>LEN(TRIM(F50))=0</formula>
    </cfRule>
  </conditionalFormatting>
  <conditionalFormatting sqref="F57:H57">
    <cfRule type="cellIs" dxfId="359" priority="352" operator="equal">
      <formula>"&lt;LQ"</formula>
    </cfRule>
    <cfRule type="cellIs" dxfId="358" priority="353" operator="lessThanOrEqual">
      <formula>20</formula>
    </cfRule>
    <cfRule type="cellIs" dxfId="357" priority="354" operator="lessThanOrEqual">
      <formula>100</formula>
    </cfRule>
  </conditionalFormatting>
  <conditionalFormatting sqref="H57">
    <cfRule type="cellIs" dxfId="356" priority="355" operator="lessThanOrEqual">
      <formula>250</formula>
    </cfRule>
    <cfRule type="cellIs" dxfId="355" priority="357" operator="lessThanOrEqual">
      <formula>400</formula>
    </cfRule>
    <cfRule type="cellIs" dxfId="354" priority="359" operator="greaterThan">
      <formula>400</formula>
    </cfRule>
  </conditionalFormatting>
  <conditionalFormatting sqref="F57">
    <cfRule type="cellIs" dxfId="353" priority="356" operator="lessThanOrEqual">
      <formula>1000</formula>
    </cfRule>
    <cfRule type="cellIs" dxfId="352" priority="358" operator="lessThanOrEqual">
      <formula>2000</formula>
    </cfRule>
    <cfRule type="cellIs" dxfId="351" priority="360" operator="greaterThan">
      <formula>2000</formula>
    </cfRule>
  </conditionalFormatting>
  <conditionalFormatting sqref="F57:H57">
    <cfRule type="containsBlanks" dxfId="350" priority="351">
      <formula>LEN(TRIM(F57))=0</formula>
    </cfRule>
  </conditionalFormatting>
  <conditionalFormatting sqref="F61:H61">
    <cfRule type="cellIs" dxfId="349" priority="342" operator="equal">
      <formula>"&lt;LQ"</formula>
    </cfRule>
    <cfRule type="cellIs" dxfId="348" priority="343" operator="lessThanOrEqual">
      <formula>20</formula>
    </cfRule>
    <cfRule type="cellIs" dxfId="347" priority="344" operator="lessThanOrEqual">
      <formula>100</formula>
    </cfRule>
  </conditionalFormatting>
  <conditionalFormatting sqref="H61">
    <cfRule type="cellIs" dxfId="346" priority="345" operator="lessThanOrEqual">
      <formula>250</formula>
    </cfRule>
    <cfRule type="cellIs" dxfId="345" priority="347" operator="lessThanOrEqual">
      <formula>400</formula>
    </cfRule>
    <cfRule type="cellIs" dxfId="344" priority="349" operator="greaterThan">
      <formula>400</formula>
    </cfRule>
  </conditionalFormatting>
  <conditionalFormatting sqref="F61">
    <cfRule type="cellIs" dxfId="343" priority="346" operator="lessThanOrEqual">
      <formula>1000</formula>
    </cfRule>
    <cfRule type="cellIs" dxfId="342" priority="348" operator="lessThanOrEqual">
      <formula>2000</formula>
    </cfRule>
    <cfRule type="cellIs" dxfId="341" priority="350" operator="greaterThan">
      <formula>2000</formula>
    </cfRule>
  </conditionalFormatting>
  <conditionalFormatting sqref="F61:H61">
    <cfRule type="containsBlanks" dxfId="340" priority="341">
      <formula>LEN(TRIM(F61))=0</formula>
    </cfRule>
  </conditionalFormatting>
  <conditionalFormatting sqref="F67:H67">
    <cfRule type="cellIs" dxfId="339" priority="332" operator="equal">
      <formula>"&lt;LQ"</formula>
    </cfRule>
    <cfRule type="cellIs" dxfId="338" priority="333" operator="lessThanOrEqual">
      <formula>20</formula>
    </cfRule>
    <cfRule type="cellIs" dxfId="337" priority="334" operator="lessThanOrEqual">
      <formula>100</formula>
    </cfRule>
  </conditionalFormatting>
  <conditionalFormatting sqref="H67">
    <cfRule type="cellIs" dxfId="336" priority="335" operator="lessThanOrEqual">
      <formula>250</formula>
    </cfRule>
    <cfRule type="cellIs" dxfId="335" priority="337" operator="lessThanOrEqual">
      <formula>400</formula>
    </cfRule>
    <cfRule type="cellIs" dxfId="334" priority="339" operator="greaterThan">
      <formula>400</formula>
    </cfRule>
  </conditionalFormatting>
  <conditionalFormatting sqref="F67">
    <cfRule type="cellIs" dxfId="333" priority="336" operator="lessThanOrEqual">
      <formula>1000</formula>
    </cfRule>
    <cfRule type="cellIs" dxfId="332" priority="338" operator="lessThanOrEqual">
      <formula>2000</formula>
    </cfRule>
    <cfRule type="cellIs" dxfId="331" priority="340" operator="greaterThan">
      <formula>2000</formula>
    </cfRule>
  </conditionalFormatting>
  <conditionalFormatting sqref="F67:H67">
    <cfRule type="containsBlanks" dxfId="330" priority="331">
      <formula>LEN(TRIM(F67))=0</formula>
    </cfRule>
  </conditionalFormatting>
  <conditionalFormatting sqref="F73:H73">
    <cfRule type="cellIs" dxfId="329" priority="322" operator="equal">
      <formula>"&lt;LQ"</formula>
    </cfRule>
    <cfRule type="cellIs" dxfId="328" priority="323" operator="lessThanOrEqual">
      <formula>20</formula>
    </cfRule>
    <cfRule type="cellIs" dxfId="327" priority="324" operator="lessThanOrEqual">
      <formula>100</formula>
    </cfRule>
  </conditionalFormatting>
  <conditionalFormatting sqref="H73">
    <cfRule type="cellIs" dxfId="326" priority="325" operator="lessThanOrEqual">
      <formula>250</formula>
    </cfRule>
    <cfRule type="cellIs" dxfId="325" priority="327" operator="lessThanOrEqual">
      <formula>400</formula>
    </cfRule>
    <cfRule type="cellIs" dxfId="324" priority="329" operator="greaterThan">
      <formula>400</formula>
    </cfRule>
  </conditionalFormatting>
  <conditionalFormatting sqref="F73">
    <cfRule type="cellIs" dxfId="323" priority="326" operator="lessThanOrEqual">
      <formula>1000</formula>
    </cfRule>
    <cfRule type="cellIs" dxfId="322" priority="328" operator="lessThanOrEqual">
      <formula>2000</formula>
    </cfRule>
    <cfRule type="cellIs" dxfId="321" priority="330" operator="greaterThan">
      <formula>2000</formula>
    </cfRule>
  </conditionalFormatting>
  <conditionalFormatting sqref="F73:H73">
    <cfRule type="containsBlanks" dxfId="320" priority="321">
      <formula>LEN(TRIM(F73))=0</formula>
    </cfRule>
  </conditionalFormatting>
  <conditionalFormatting sqref="F79:H79">
    <cfRule type="cellIs" dxfId="319" priority="312" operator="equal">
      <formula>"&lt;LQ"</formula>
    </cfRule>
    <cfRule type="cellIs" dxfId="318" priority="313" operator="lessThanOrEqual">
      <formula>20</formula>
    </cfRule>
    <cfRule type="cellIs" dxfId="317" priority="314" operator="lessThanOrEqual">
      <formula>100</formula>
    </cfRule>
  </conditionalFormatting>
  <conditionalFormatting sqref="H79">
    <cfRule type="cellIs" dxfId="316" priority="315" operator="lessThanOrEqual">
      <formula>250</formula>
    </cfRule>
    <cfRule type="cellIs" dxfId="315" priority="317" operator="lessThanOrEqual">
      <formula>400</formula>
    </cfRule>
    <cfRule type="cellIs" dxfId="314" priority="319" operator="greaterThan">
      <formula>400</formula>
    </cfRule>
  </conditionalFormatting>
  <conditionalFormatting sqref="F79">
    <cfRule type="cellIs" dxfId="313" priority="316" operator="lessThanOrEqual">
      <formula>1000</formula>
    </cfRule>
    <cfRule type="cellIs" dxfId="312" priority="318" operator="lessThanOrEqual">
      <formula>2000</formula>
    </cfRule>
    <cfRule type="cellIs" dxfId="311" priority="320" operator="greaterThan">
      <formula>2000</formula>
    </cfRule>
  </conditionalFormatting>
  <conditionalFormatting sqref="F79:H79">
    <cfRule type="containsBlanks" dxfId="310" priority="311">
      <formula>LEN(TRIM(F79))=0</formula>
    </cfRule>
  </conditionalFormatting>
  <conditionalFormatting sqref="F84:H84">
    <cfRule type="cellIs" dxfId="309" priority="302" operator="equal">
      <formula>"&lt;LQ"</formula>
    </cfRule>
    <cfRule type="cellIs" dxfId="308" priority="303" operator="lessThanOrEqual">
      <formula>20</formula>
    </cfRule>
    <cfRule type="cellIs" dxfId="307" priority="304" operator="lessThanOrEqual">
      <formula>100</formula>
    </cfRule>
  </conditionalFormatting>
  <conditionalFormatting sqref="H84">
    <cfRule type="cellIs" dxfId="306" priority="305" operator="lessThanOrEqual">
      <formula>250</formula>
    </cfRule>
    <cfRule type="cellIs" dxfId="305" priority="307" operator="lessThanOrEqual">
      <formula>400</formula>
    </cfRule>
    <cfRule type="cellIs" dxfId="304" priority="309" operator="greaterThan">
      <formula>400</formula>
    </cfRule>
  </conditionalFormatting>
  <conditionalFormatting sqref="F84">
    <cfRule type="cellIs" dxfId="303" priority="306" operator="lessThanOrEqual">
      <formula>1000</formula>
    </cfRule>
    <cfRule type="cellIs" dxfId="302" priority="308" operator="lessThanOrEqual">
      <formula>2000</formula>
    </cfRule>
    <cfRule type="cellIs" dxfId="301" priority="310" operator="greaterThan">
      <formula>2000</formula>
    </cfRule>
  </conditionalFormatting>
  <conditionalFormatting sqref="F84:H84">
    <cfRule type="containsBlanks" dxfId="300" priority="301">
      <formula>LEN(TRIM(F84))=0</formula>
    </cfRule>
  </conditionalFormatting>
  <conditionalFormatting sqref="F91:H91">
    <cfRule type="cellIs" dxfId="299" priority="292" operator="equal">
      <formula>"&lt;LQ"</formula>
    </cfRule>
    <cfRule type="cellIs" dxfId="298" priority="293" operator="lessThanOrEqual">
      <formula>20</formula>
    </cfRule>
    <cfRule type="cellIs" dxfId="297" priority="294" operator="lessThanOrEqual">
      <formula>100</formula>
    </cfRule>
  </conditionalFormatting>
  <conditionalFormatting sqref="H91">
    <cfRule type="cellIs" dxfId="296" priority="295" operator="lessThanOrEqual">
      <formula>250</formula>
    </cfRule>
    <cfRule type="cellIs" dxfId="295" priority="297" operator="lessThanOrEqual">
      <formula>400</formula>
    </cfRule>
    <cfRule type="cellIs" dxfId="294" priority="299" operator="greaterThan">
      <formula>400</formula>
    </cfRule>
  </conditionalFormatting>
  <conditionalFormatting sqref="F91">
    <cfRule type="cellIs" dxfId="293" priority="296" operator="lessThanOrEqual">
      <formula>1000</formula>
    </cfRule>
    <cfRule type="cellIs" dxfId="292" priority="298" operator="lessThanOrEqual">
      <formula>2000</formula>
    </cfRule>
    <cfRule type="cellIs" dxfId="291" priority="300" operator="greaterThan">
      <formula>2000</formula>
    </cfRule>
  </conditionalFormatting>
  <conditionalFormatting sqref="F91:H91">
    <cfRule type="containsBlanks" dxfId="290" priority="291">
      <formula>LEN(TRIM(F91))=0</formula>
    </cfRule>
  </conditionalFormatting>
  <conditionalFormatting sqref="F97:H97">
    <cfRule type="cellIs" dxfId="289" priority="282" operator="equal">
      <formula>"&lt;LQ"</formula>
    </cfRule>
    <cfRule type="cellIs" dxfId="288" priority="283" operator="lessThanOrEqual">
      <formula>20</formula>
    </cfRule>
    <cfRule type="cellIs" dxfId="287" priority="284" operator="lessThanOrEqual">
      <formula>100</formula>
    </cfRule>
  </conditionalFormatting>
  <conditionalFormatting sqref="H97">
    <cfRule type="cellIs" dxfId="286" priority="285" operator="lessThanOrEqual">
      <formula>250</formula>
    </cfRule>
    <cfRule type="cellIs" dxfId="285" priority="287" operator="lessThanOrEqual">
      <formula>400</formula>
    </cfRule>
    <cfRule type="cellIs" dxfId="284" priority="289" operator="greaterThan">
      <formula>400</formula>
    </cfRule>
  </conditionalFormatting>
  <conditionalFormatting sqref="F97">
    <cfRule type="cellIs" dxfId="283" priority="286" operator="lessThanOrEqual">
      <formula>1000</formula>
    </cfRule>
    <cfRule type="cellIs" dxfId="282" priority="288" operator="lessThanOrEqual">
      <formula>2000</formula>
    </cfRule>
    <cfRule type="cellIs" dxfId="281" priority="290" operator="greaterThan">
      <formula>2000</formula>
    </cfRule>
  </conditionalFormatting>
  <conditionalFormatting sqref="F97:H97">
    <cfRule type="containsBlanks" dxfId="280" priority="281">
      <formula>LEN(TRIM(F97))=0</formula>
    </cfRule>
  </conditionalFormatting>
  <conditionalFormatting sqref="F104:H104">
    <cfRule type="cellIs" dxfId="279" priority="272" operator="equal">
      <formula>"&lt;LQ"</formula>
    </cfRule>
    <cfRule type="cellIs" dxfId="278" priority="273" operator="lessThanOrEqual">
      <formula>20</formula>
    </cfRule>
    <cfRule type="cellIs" dxfId="277" priority="274" operator="lessThanOrEqual">
      <formula>100</formula>
    </cfRule>
  </conditionalFormatting>
  <conditionalFormatting sqref="H104">
    <cfRule type="cellIs" dxfId="276" priority="275" operator="lessThanOrEqual">
      <formula>250</formula>
    </cfRule>
    <cfRule type="cellIs" dxfId="275" priority="277" operator="lessThanOrEqual">
      <formula>400</formula>
    </cfRule>
    <cfRule type="cellIs" dxfId="274" priority="279" operator="greaterThan">
      <formula>400</formula>
    </cfRule>
  </conditionalFormatting>
  <conditionalFormatting sqref="F104">
    <cfRule type="cellIs" dxfId="273" priority="276" operator="lessThanOrEqual">
      <formula>1000</formula>
    </cfRule>
    <cfRule type="cellIs" dxfId="272" priority="278" operator="lessThanOrEqual">
      <formula>2000</formula>
    </cfRule>
    <cfRule type="cellIs" dxfId="271" priority="280" operator="greaterThan">
      <formula>2000</formula>
    </cfRule>
  </conditionalFormatting>
  <conditionalFormatting sqref="F104:H104">
    <cfRule type="containsBlanks" dxfId="270" priority="271">
      <formula>LEN(TRIM(F104))=0</formula>
    </cfRule>
  </conditionalFormatting>
  <conditionalFormatting sqref="F111:H117">
    <cfRule type="cellIs" dxfId="269" priority="262" operator="equal">
      <formula>"&lt;LQ"</formula>
    </cfRule>
    <cfRule type="cellIs" dxfId="268" priority="263" operator="lessThanOrEqual">
      <formula>20</formula>
    </cfRule>
    <cfRule type="cellIs" dxfId="267" priority="264" operator="lessThanOrEqual">
      <formula>100</formula>
    </cfRule>
  </conditionalFormatting>
  <conditionalFormatting sqref="H111:H117">
    <cfRule type="cellIs" dxfId="266" priority="265" operator="lessThanOrEqual">
      <formula>250</formula>
    </cfRule>
    <cfRule type="cellIs" dxfId="265" priority="267" operator="lessThanOrEqual">
      <formula>400</formula>
    </cfRule>
    <cfRule type="cellIs" dxfId="264" priority="269" operator="greaterThan">
      <formula>400</formula>
    </cfRule>
  </conditionalFormatting>
  <conditionalFormatting sqref="F111:F117">
    <cfRule type="cellIs" dxfId="263" priority="266" operator="lessThanOrEqual">
      <formula>1000</formula>
    </cfRule>
    <cfRule type="cellIs" dxfId="262" priority="268" operator="lessThanOrEqual">
      <formula>2000</formula>
    </cfRule>
    <cfRule type="cellIs" dxfId="261" priority="270" operator="greaterThan">
      <formula>2000</formula>
    </cfRule>
  </conditionalFormatting>
  <conditionalFormatting sqref="F111:H117">
    <cfRule type="containsBlanks" dxfId="260" priority="261">
      <formula>LEN(TRIM(F111))=0</formula>
    </cfRule>
  </conditionalFormatting>
  <conditionalFormatting sqref="F125:H125">
    <cfRule type="cellIs" dxfId="259" priority="252" operator="equal">
      <formula>"&lt;LQ"</formula>
    </cfRule>
    <cfRule type="cellIs" dxfId="258" priority="253" operator="lessThanOrEqual">
      <formula>20</formula>
    </cfRule>
    <cfRule type="cellIs" dxfId="257" priority="254" operator="lessThanOrEqual">
      <formula>100</formula>
    </cfRule>
  </conditionalFormatting>
  <conditionalFormatting sqref="H125">
    <cfRule type="cellIs" dxfId="256" priority="255" operator="lessThanOrEqual">
      <formula>250</formula>
    </cfRule>
    <cfRule type="cellIs" dxfId="255" priority="257" operator="lessThanOrEqual">
      <formula>400</formula>
    </cfRule>
    <cfRule type="cellIs" dxfId="254" priority="259" operator="greaterThan">
      <formula>400</formula>
    </cfRule>
  </conditionalFormatting>
  <conditionalFormatting sqref="F125">
    <cfRule type="cellIs" dxfId="253" priority="256" operator="lessThanOrEqual">
      <formula>1000</formula>
    </cfRule>
    <cfRule type="cellIs" dxfId="252" priority="258" operator="lessThanOrEqual">
      <formula>2000</formula>
    </cfRule>
    <cfRule type="cellIs" dxfId="251" priority="260" operator="greaterThan">
      <formula>2000</formula>
    </cfRule>
  </conditionalFormatting>
  <conditionalFormatting sqref="F125:H125">
    <cfRule type="containsBlanks" dxfId="250" priority="251">
      <formula>LEN(TRIM(F125))=0</formula>
    </cfRule>
  </conditionalFormatting>
  <conditionalFormatting sqref="F132:H132">
    <cfRule type="cellIs" dxfId="249" priority="242" operator="equal">
      <formula>"&lt;LQ"</formula>
    </cfRule>
    <cfRule type="cellIs" dxfId="248" priority="243" operator="lessThanOrEqual">
      <formula>20</formula>
    </cfRule>
    <cfRule type="cellIs" dxfId="247" priority="244" operator="lessThanOrEqual">
      <formula>100</formula>
    </cfRule>
  </conditionalFormatting>
  <conditionalFormatting sqref="H132">
    <cfRule type="cellIs" dxfId="246" priority="245" operator="lessThanOrEqual">
      <formula>250</formula>
    </cfRule>
    <cfRule type="cellIs" dxfId="245" priority="247" operator="lessThanOrEqual">
      <formula>400</formula>
    </cfRule>
    <cfRule type="cellIs" dxfId="244" priority="249" operator="greaterThan">
      <formula>400</formula>
    </cfRule>
  </conditionalFormatting>
  <conditionalFormatting sqref="F132">
    <cfRule type="cellIs" dxfId="243" priority="246" operator="lessThanOrEqual">
      <formula>1000</formula>
    </cfRule>
    <cfRule type="cellIs" dxfId="242" priority="248" operator="lessThanOrEqual">
      <formula>2000</formula>
    </cfRule>
    <cfRule type="cellIs" dxfId="241" priority="250" operator="greaterThan">
      <formula>2000</formula>
    </cfRule>
  </conditionalFormatting>
  <conditionalFormatting sqref="F132:H132">
    <cfRule type="containsBlanks" dxfId="240" priority="241">
      <formula>LEN(TRIM(F132))=0</formula>
    </cfRule>
  </conditionalFormatting>
  <conditionalFormatting sqref="F139:H139">
    <cfRule type="cellIs" dxfId="239" priority="232" operator="equal">
      <formula>"&lt;LQ"</formula>
    </cfRule>
    <cfRule type="cellIs" dxfId="238" priority="233" operator="lessThanOrEqual">
      <formula>20</formula>
    </cfRule>
    <cfRule type="cellIs" dxfId="237" priority="234" operator="lessThanOrEqual">
      <formula>100</formula>
    </cfRule>
  </conditionalFormatting>
  <conditionalFormatting sqref="H139">
    <cfRule type="cellIs" dxfId="236" priority="235" operator="lessThanOrEqual">
      <formula>250</formula>
    </cfRule>
    <cfRule type="cellIs" dxfId="235" priority="237" operator="lessThanOrEqual">
      <formula>400</formula>
    </cfRule>
    <cfRule type="cellIs" dxfId="234" priority="239" operator="greaterThan">
      <formula>400</formula>
    </cfRule>
  </conditionalFormatting>
  <conditionalFormatting sqref="F139">
    <cfRule type="cellIs" dxfId="233" priority="236" operator="lessThanOrEqual">
      <formula>1000</formula>
    </cfRule>
    <cfRule type="cellIs" dxfId="232" priority="238" operator="lessThanOrEqual">
      <formula>2000</formula>
    </cfRule>
    <cfRule type="cellIs" dxfId="231" priority="240" operator="greaterThan">
      <formula>2000</formula>
    </cfRule>
  </conditionalFormatting>
  <conditionalFormatting sqref="F139:H139">
    <cfRule type="containsBlanks" dxfId="230" priority="231">
      <formula>LEN(TRIM(F139))=0</formula>
    </cfRule>
  </conditionalFormatting>
  <conditionalFormatting sqref="F146:H146">
    <cfRule type="cellIs" dxfId="229" priority="222" operator="equal">
      <formula>"&lt;LQ"</formula>
    </cfRule>
    <cfRule type="cellIs" dxfId="228" priority="223" operator="lessThanOrEqual">
      <formula>20</formula>
    </cfRule>
    <cfRule type="cellIs" dxfId="227" priority="224" operator="lessThanOrEqual">
      <formula>100</formula>
    </cfRule>
  </conditionalFormatting>
  <conditionalFormatting sqref="H146">
    <cfRule type="cellIs" dxfId="226" priority="225" operator="lessThanOrEqual">
      <formula>250</formula>
    </cfRule>
    <cfRule type="cellIs" dxfId="225" priority="227" operator="lessThanOrEqual">
      <formula>400</formula>
    </cfRule>
    <cfRule type="cellIs" dxfId="224" priority="229" operator="greaterThan">
      <formula>400</formula>
    </cfRule>
  </conditionalFormatting>
  <conditionalFormatting sqref="F146">
    <cfRule type="cellIs" dxfId="223" priority="226" operator="lessThanOrEqual">
      <formula>1000</formula>
    </cfRule>
    <cfRule type="cellIs" dxfId="222" priority="228" operator="lessThanOrEqual">
      <formula>2000</formula>
    </cfRule>
    <cfRule type="cellIs" dxfId="221" priority="230" operator="greaterThan">
      <formula>2000</formula>
    </cfRule>
  </conditionalFormatting>
  <conditionalFormatting sqref="F146:H146">
    <cfRule type="containsBlanks" dxfId="220" priority="221">
      <formula>LEN(TRIM(F146))=0</formula>
    </cfRule>
  </conditionalFormatting>
  <conditionalFormatting sqref="F153:H153">
    <cfRule type="cellIs" dxfId="219" priority="212" operator="equal">
      <formula>"&lt;LQ"</formula>
    </cfRule>
    <cfRule type="cellIs" dxfId="218" priority="213" operator="lessThanOrEqual">
      <formula>20</formula>
    </cfRule>
    <cfRule type="cellIs" dxfId="217" priority="214" operator="lessThanOrEqual">
      <formula>100</formula>
    </cfRule>
  </conditionalFormatting>
  <conditionalFormatting sqref="H153">
    <cfRule type="cellIs" dxfId="216" priority="215" operator="lessThanOrEqual">
      <formula>250</formula>
    </cfRule>
    <cfRule type="cellIs" dxfId="215" priority="217" operator="lessThanOrEqual">
      <formula>400</formula>
    </cfRule>
    <cfRule type="cellIs" dxfId="214" priority="219" operator="greaterThan">
      <formula>400</formula>
    </cfRule>
  </conditionalFormatting>
  <conditionalFormatting sqref="F153">
    <cfRule type="cellIs" dxfId="213" priority="216" operator="lessThanOrEqual">
      <formula>1000</formula>
    </cfRule>
    <cfRule type="cellIs" dxfId="212" priority="218" operator="lessThanOrEqual">
      <formula>2000</formula>
    </cfRule>
    <cfRule type="cellIs" dxfId="211" priority="220" operator="greaterThan">
      <formula>2000</formula>
    </cfRule>
  </conditionalFormatting>
  <conditionalFormatting sqref="F153:H153">
    <cfRule type="containsBlanks" dxfId="210" priority="211">
      <formula>LEN(TRIM(F153))=0</formula>
    </cfRule>
  </conditionalFormatting>
  <conditionalFormatting sqref="F160:H160">
    <cfRule type="cellIs" dxfId="209" priority="202" operator="equal">
      <formula>"&lt;LQ"</formula>
    </cfRule>
    <cfRule type="cellIs" dxfId="208" priority="203" operator="lessThanOrEqual">
      <formula>20</formula>
    </cfRule>
    <cfRule type="cellIs" dxfId="207" priority="204" operator="lessThanOrEqual">
      <formula>100</formula>
    </cfRule>
  </conditionalFormatting>
  <conditionalFormatting sqref="H160">
    <cfRule type="cellIs" dxfId="206" priority="205" operator="lessThanOrEqual">
      <formula>250</formula>
    </cfRule>
    <cfRule type="cellIs" dxfId="205" priority="207" operator="lessThanOrEqual">
      <formula>400</formula>
    </cfRule>
    <cfRule type="cellIs" dxfId="204" priority="209" operator="greaterThan">
      <formula>400</formula>
    </cfRule>
  </conditionalFormatting>
  <conditionalFormatting sqref="F160">
    <cfRule type="cellIs" dxfId="203" priority="206" operator="lessThanOrEqual">
      <formula>1000</formula>
    </cfRule>
    <cfRule type="cellIs" dxfId="202" priority="208" operator="lessThanOrEqual">
      <formula>2000</formula>
    </cfRule>
    <cfRule type="cellIs" dxfId="201" priority="210" operator="greaterThan">
      <formula>2000</formula>
    </cfRule>
  </conditionalFormatting>
  <conditionalFormatting sqref="F160:H160">
    <cfRule type="containsBlanks" dxfId="200" priority="201">
      <formula>LEN(TRIM(F160))=0</formula>
    </cfRule>
  </conditionalFormatting>
  <conditionalFormatting sqref="F167:H167">
    <cfRule type="cellIs" dxfId="199" priority="192" operator="equal">
      <formula>"&lt;LQ"</formula>
    </cfRule>
    <cfRule type="cellIs" dxfId="198" priority="193" operator="lessThanOrEqual">
      <formula>20</formula>
    </cfRule>
    <cfRule type="cellIs" dxfId="197" priority="194" operator="lessThanOrEqual">
      <formula>100</formula>
    </cfRule>
  </conditionalFormatting>
  <conditionalFormatting sqref="H167">
    <cfRule type="cellIs" dxfId="196" priority="195" operator="lessThanOrEqual">
      <formula>250</formula>
    </cfRule>
    <cfRule type="cellIs" dxfId="195" priority="197" operator="lessThanOrEqual">
      <formula>400</formula>
    </cfRule>
    <cfRule type="cellIs" dxfId="194" priority="199" operator="greaterThan">
      <formula>400</formula>
    </cfRule>
  </conditionalFormatting>
  <conditionalFormatting sqref="F167">
    <cfRule type="cellIs" dxfId="193" priority="196" operator="lessThanOrEqual">
      <formula>1000</formula>
    </cfRule>
    <cfRule type="cellIs" dxfId="192" priority="198" operator="lessThanOrEqual">
      <formula>2000</formula>
    </cfRule>
    <cfRule type="cellIs" dxfId="191" priority="200" operator="greaterThan">
      <formula>2000</formula>
    </cfRule>
  </conditionalFormatting>
  <conditionalFormatting sqref="F167:H167">
    <cfRule type="containsBlanks" dxfId="190" priority="191">
      <formula>LEN(TRIM(F167))=0</formula>
    </cfRule>
  </conditionalFormatting>
  <conditionalFormatting sqref="F174:H174">
    <cfRule type="cellIs" dxfId="189" priority="182" operator="equal">
      <formula>"&lt;LQ"</formula>
    </cfRule>
    <cfRule type="cellIs" dxfId="188" priority="183" operator="lessThanOrEqual">
      <formula>20</formula>
    </cfRule>
    <cfRule type="cellIs" dxfId="187" priority="184" operator="lessThanOrEqual">
      <formula>100</formula>
    </cfRule>
  </conditionalFormatting>
  <conditionalFormatting sqref="H174">
    <cfRule type="cellIs" dxfId="186" priority="185" operator="lessThanOrEqual">
      <formula>250</formula>
    </cfRule>
    <cfRule type="cellIs" dxfId="185" priority="187" operator="lessThanOrEqual">
      <formula>400</formula>
    </cfRule>
    <cfRule type="cellIs" dxfId="184" priority="189" operator="greaterThan">
      <formula>400</formula>
    </cfRule>
  </conditionalFormatting>
  <conditionalFormatting sqref="F174">
    <cfRule type="cellIs" dxfId="183" priority="186" operator="lessThanOrEqual">
      <formula>1000</formula>
    </cfRule>
    <cfRule type="cellIs" dxfId="182" priority="188" operator="lessThanOrEqual">
      <formula>2000</formula>
    </cfRule>
    <cfRule type="cellIs" dxfId="181" priority="190" operator="greaterThan">
      <formula>2000</formula>
    </cfRule>
  </conditionalFormatting>
  <conditionalFormatting sqref="F174:H174">
    <cfRule type="containsBlanks" dxfId="180" priority="181">
      <formula>LEN(TRIM(F174))=0</formula>
    </cfRule>
  </conditionalFormatting>
  <conditionalFormatting sqref="F181:H181">
    <cfRule type="cellIs" dxfId="179" priority="172" operator="equal">
      <formula>"&lt;LQ"</formula>
    </cfRule>
    <cfRule type="cellIs" dxfId="178" priority="173" operator="lessThanOrEqual">
      <formula>20</formula>
    </cfRule>
    <cfRule type="cellIs" dxfId="177" priority="174" operator="lessThanOrEqual">
      <formula>100</formula>
    </cfRule>
  </conditionalFormatting>
  <conditionalFormatting sqref="H181">
    <cfRule type="cellIs" dxfId="176" priority="175" operator="lessThanOrEqual">
      <formula>250</formula>
    </cfRule>
    <cfRule type="cellIs" dxfId="175" priority="177" operator="lessThanOrEqual">
      <formula>400</formula>
    </cfRule>
    <cfRule type="cellIs" dxfId="174" priority="179" operator="greaterThan">
      <formula>400</formula>
    </cfRule>
  </conditionalFormatting>
  <conditionalFormatting sqref="F181">
    <cfRule type="cellIs" dxfId="173" priority="176" operator="lessThanOrEqual">
      <formula>1000</formula>
    </cfRule>
    <cfRule type="cellIs" dxfId="172" priority="178" operator="lessThanOrEqual">
      <formula>2000</formula>
    </cfRule>
    <cfRule type="cellIs" dxfId="171" priority="180" operator="greaterThan">
      <formula>2000</formula>
    </cfRule>
  </conditionalFormatting>
  <conditionalFormatting sqref="F181:H181">
    <cfRule type="containsBlanks" dxfId="170" priority="171">
      <formula>LEN(TRIM(F181))=0</formula>
    </cfRule>
  </conditionalFormatting>
  <conditionalFormatting sqref="F188:H188">
    <cfRule type="cellIs" dxfId="169" priority="162" operator="equal">
      <formula>"&lt;LQ"</formula>
    </cfRule>
    <cfRule type="cellIs" dxfId="168" priority="163" operator="lessThanOrEqual">
      <formula>20</formula>
    </cfRule>
    <cfRule type="cellIs" dxfId="167" priority="164" operator="lessThanOrEqual">
      <formula>100</formula>
    </cfRule>
  </conditionalFormatting>
  <conditionalFormatting sqref="H188">
    <cfRule type="cellIs" dxfId="166" priority="165" operator="lessThanOrEqual">
      <formula>250</formula>
    </cfRule>
    <cfRule type="cellIs" dxfId="165" priority="167" operator="lessThanOrEqual">
      <formula>400</formula>
    </cfRule>
    <cfRule type="cellIs" dxfId="164" priority="169" operator="greaterThan">
      <formula>400</formula>
    </cfRule>
  </conditionalFormatting>
  <conditionalFormatting sqref="F188">
    <cfRule type="cellIs" dxfId="163" priority="166" operator="lessThanOrEqual">
      <formula>1000</formula>
    </cfRule>
    <cfRule type="cellIs" dxfId="162" priority="168" operator="lessThanOrEqual">
      <formula>2000</formula>
    </cfRule>
    <cfRule type="cellIs" dxfId="161" priority="170" operator="greaterThan">
      <formula>2000</formula>
    </cfRule>
  </conditionalFormatting>
  <conditionalFormatting sqref="F188:H188">
    <cfRule type="containsBlanks" dxfId="160" priority="161">
      <formula>LEN(TRIM(F188))=0</formula>
    </cfRule>
  </conditionalFormatting>
  <conditionalFormatting sqref="F195:H195">
    <cfRule type="cellIs" dxfId="159" priority="152" operator="equal">
      <formula>"&lt;LQ"</formula>
    </cfRule>
    <cfRule type="cellIs" dxfId="158" priority="153" operator="lessThanOrEqual">
      <formula>20</formula>
    </cfRule>
    <cfRule type="cellIs" dxfId="157" priority="154" operator="lessThanOrEqual">
      <formula>100</formula>
    </cfRule>
  </conditionalFormatting>
  <conditionalFormatting sqref="H195">
    <cfRule type="cellIs" dxfId="156" priority="155" operator="lessThanOrEqual">
      <formula>250</formula>
    </cfRule>
    <cfRule type="cellIs" dxfId="155" priority="157" operator="lessThanOrEqual">
      <formula>400</formula>
    </cfRule>
    <cfRule type="cellIs" dxfId="154" priority="159" operator="greaterThan">
      <formula>400</formula>
    </cfRule>
  </conditionalFormatting>
  <conditionalFormatting sqref="F195">
    <cfRule type="cellIs" dxfId="153" priority="156" operator="lessThanOrEqual">
      <formula>1000</formula>
    </cfRule>
    <cfRule type="cellIs" dxfId="152" priority="158" operator="lessThanOrEqual">
      <formula>2000</formula>
    </cfRule>
    <cfRule type="cellIs" dxfId="151" priority="160" operator="greaterThan">
      <formula>2000</formula>
    </cfRule>
  </conditionalFormatting>
  <conditionalFormatting sqref="F195:H195">
    <cfRule type="containsBlanks" dxfId="150" priority="151">
      <formula>LEN(TRIM(F195))=0</formula>
    </cfRule>
  </conditionalFormatting>
  <conditionalFormatting sqref="F201:H201">
    <cfRule type="cellIs" dxfId="149" priority="142" operator="equal">
      <formula>"&lt;LQ"</formula>
    </cfRule>
    <cfRule type="cellIs" dxfId="148" priority="143" operator="lessThanOrEqual">
      <formula>20</formula>
    </cfRule>
    <cfRule type="cellIs" dxfId="147" priority="144" operator="lessThanOrEqual">
      <formula>100</formula>
    </cfRule>
  </conditionalFormatting>
  <conditionalFormatting sqref="H201">
    <cfRule type="cellIs" dxfId="146" priority="145" operator="lessThanOrEqual">
      <formula>250</formula>
    </cfRule>
    <cfRule type="cellIs" dxfId="145" priority="147" operator="lessThanOrEqual">
      <formula>400</formula>
    </cfRule>
    <cfRule type="cellIs" dxfId="144" priority="149" operator="greaterThan">
      <formula>400</formula>
    </cfRule>
  </conditionalFormatting>
  <conditionalFormatting sqref="F201">
    <cfRule type="cellIs" dxfId="143" priority="146" operator="lessThanOrEqual">
      <formula>1000</formula>
    </cfRule>
    <cfRule type="cellIs" dxfId="142" priority="148" operator="lessThanOrEqual">
      <formula>2000</formula>
    </cfRule>
    <cfRule type="cellIs" dxfId="141" priority="150" operator="greaterThan">
      <formula>2000</formula>
    </cfRule>
  </conditionalFormatting>
  <conditionalFormatting sqref="F201:H201">
    <cfRule type="containsBlanks" dxfId="140" priority="141">
      <formula>LEN(TRIM(F201))=0</formula>
    </cfRule>
  </conditionalFormatting>
  <conditionalFormatting sqref="F208:H208">
    <cfRule type="cellIs" dxfId="139" priority="132" operator="equal">
      <formula>"&lt;LQ"</formula>
    </cfRule>
    <cfRule type="cellIs" dxfId="138" priority="133" operator="lessThanOrEqual">
      <formula>20</formula>
    </cfRule>
    <cfRule type="cellIs" dxfId="137" priority="134" operator="lessThanOrEqual">
      <formula>100</formula>
    </cfRule>
  </conditionalFormatting>
  <conditionalFormatting sqref="H208">
    <cfRule type="cellIs" dxfId="136" priority="135" operator="lessThanOrEqual">
      <formula>250</formula>
    </cfRule>
    <cfRule type="cellIs" dxfId="135" priority="137" operator="lessThanOrEqual">
      <formula>400</formula>
    </cfRule>
    <cfRule type="cellIs" dxfId="134" priority="139" operator="greaterThan">
      <formula>400</formula>
    </cfRule>
  </conditionalFormatting>
  <conditionalFormatting sqref="F208">
    <cfRule type="cellIs" dxfId="133" priority="136" operator="lessThanOrEqual">
      <formula>1000</formula>
    </cfRule>
    <cfRule type="cellIs" dxfId="132" priority="138" operator="lessThanOrEqual">
      <formula>2000</formula>
    </cfRule>
    <cfRule type="cellIs" dxfId="131" priority="140" operator="greaterThan">
      <formula>2000</formula>
    </cfRule>
  </conditionalFormatting>
  <conditionalFormatting sqref="F208:H208">
    <cfRule type="containsBlanks" dxfId="130" priority="131">
      <formula>LEN(TRIM(F208))=0</formula>
    </cfRule>
  </conditionalFormatting>
  <conditionalFormatting sqref="F214:H214">
    <cfRule type="cellIs" dxfId="129" priority="122" operator="equal">
      <formula>"&lt;LQ"</formula>
    </cfRule>
    <cfRule type="cellIs" dxfId="128" priority="123" operator="lessThanOrEqual">
      <formula>20</formula>
    </cfRule>
    <cfRule type="cellIs" dxfId="127" priority="124" operator="lessThanOrEqual">
      <formula>100</formula>
    </cfRule>
  </conditionalFormatting>
  <conditionalFormatting sqref="H214">
    <cfRule type="cellIs" dxfId="126" priority="125" operator="lessThanOrEqual">
      <formula>250</formula>
    </cfRule>
    <cfRule type="cellIs" dxfId="125" priority="127" operator="lessThanOrEqual">
      <formula>400</formula>
    </cfRule>
    <cfRule type="cellIs" dxfId="124" priority="129" operator="greaterThan">
      <formula>400</formula>
    </cfRule>
  </conditionalFormatting>
  <conditionalFormatting sqref="F214">
    <cfRule type="cellIs" dxfId="123" priority="126" operator="lessThanOrEqual">
      <formula>1000</formula>
    </cfRule>
    <cfRule type="cellIs" dxfId="122" priority="128" operator="lessThanOrEqual">
      <formula>2000</formula>
    </cfRule>
    <cfRule type="cellIs" dxfId="121" priority="130" operator="greaterThan">
      <formula>2000</formula>
    </cfRule>
  </conditionalFormatting>
  <conditionalFormatting sqref="F214:H214">
    <cfRule type="containsBlanks" dxfId="120" priority="121">
      <formula>LEN(TRIM(F214))=0</formula>
    </cfRule>
  </conditionalFormatting>
  <conditionalFormatting sqref="F221:H221">
    <cfRule type="cellIs" dxfId="119" priority="112" operator="equal">
      <formula>"&lt;LQ"</formula>
    </cfRule>
    <cfRule type="cellIs" dxfId="118" priority="113" operator="lessThanOrEqual">
      <formula>20</formula>
    </cfRule>
    <cfRule type="cellIs" dxfId="117" priority="114" operator="lessThanOrEqual">
      <formula>100</formula>
    </cfRule>
  </conditionalFormatting>
  <conditionalFormatting sqref="H221">
    <cfRule type="cellIs" dxfId="116" priority="115" operator="lessThanOrEqual">
      <formula>250</formula>
    </cfRule>
    <cfRule type="cellIs" dxfId="115" priority="117" operator="lessThanOrEqual">
      <formula>400</formula>
    </cfRule>
    <cfRule type="cellIs" dxfId="114" priority="119" operator="greaterThan">
      <formula>400</formula>
    </cfRule>
  </conditionalFormatting>
  <conditionalFormatting sqref="F221">
    <cfRule type="cellIs" dxfId="113" priority="116" operator="lessThanOrEqual">
      <formula>1000</formula>
    </cfRule>
    <cfRule type="cellIs" dxfId="112" priority="118" operator="lessThanOrEqual">
      <formula>2000</formula>
    </cfRule>
    <cfRule type="cellIs" dxfId="111" priority="120" operator="greaterThan">
      <formula>2000</formula>
    </cfRule>
  </conditionalFormatting>
  <conditionalFormatting sqref="F221:H221">
    <cfRule type="containsBlanks" dxfId="110" priority="111">
      <formula>LEN(TRIM(F221))=0</formula>
    </cfRule>
  </conditionalFormatting>
  <conditionalFormatting sqref="F228:H228">
    <cfRule type="cellIs" dxfId="109" priority="102" operator="equal">
      <formula>"&lt;LQ"</formula>
    </cfRule>
    <cfRule type="cellIs" dxfId="108" priority="103" operator="lessThanOrEqual">
      <formula>20</formula>
    </cfRule>
    <cfRule type="cellIs" dxfId="107" priority="104" operator="lessThanOrEqual">
      <formula>100</formula>
    </cfRule>
  </conditionalFormatting>
  <conditionalFormatting sqref="H228">
    <cfRule type="cellIs" dxfId="106" priority="105" operator="lessThanOrEqual">
      <formula>250</formula>
    </cfRule>
    <cfRule type="cellIs" dxfId="105" priority="107" operator="lessThanOrEqual">
      <formula>400</formula>
    </cfRule>
    <cfRule type="cellIs" dxfId="104" priority="109" operator="greaterThan">
      <formula>400</formula>
    </cfRule>
  </conditionalFormatting>
  <conditionalFormatting sqref="F228">
    <cfRule type="cellIs" dxfId="103" priority="106" operator="lessThanOrEqual">
      <formula>1000</formula>
    </cfRule>
    <cfRule type="cellIs" dxfId="102" priority="108" operator="lessThanOrEqual">
      <formula>2000</formula>
    </cfRule>
    <cfRule type="cellIs" dxfId="101" priority="110" operator="greaterThan">
      <formula>2000</formula>
    </cfRule>
  </conditionalFormatting>
  <conditionalFormatting sqref="F228:H228">
    <cfRule type="containsBlanks" dxfId="100" priority="101">
      <formula>LEN(TRIM(F228))=0</formula>
    </cfRule>
  </conditionalFormatting>
  <conditionalFormatting sqref="F235:H235">
    <cfRule type="cellIs" dxfId="99" priority="92" operator="equal">
      <formula>"&lt;LQ"</formula>
    </cfRule>
    <cfRule type="cellIs" dxfId="98" priority="93" operator="lessThanOrEqual">
      <formula>20</formula>
    </cfRule>
    <cfRule type="cellIs" dxfId="97" priority="94" operator="lessThanOrEqual">
      <formula>100</formula>
    </cfRule>
  </conditionalFormatting>
  <conditionalFormatting sqref="H235">
    <cfRule type="cellIs" dxfId="96" priority="95" operator="lessThanOrEqual">
      <formula>250</formula>
    </cfRule>
    <cfRule type="cellIs" dxfId="95" priority="97" operator="lessThanOrEqual">
      <formula>400</formula>
    </cfRule>
    <cfRule type="cellIs" dxfId="94" priority="99" operator="greaterThan">
      <formula>400</formula>
    </cfRule>
  </conditionalFormatting>
  <conditionalFormatting sqref="F235">
    <cfRule type="cellIs" dxfId="93" priority="96" operator="lessThanOrEqual">
      <formula>1000</formula>
    </cfRule>
    <cfRule type="cellIs" dxfId="92" priority="98" operator="lessThanOrEqual">
      <formula>2000</formula>
    </cfRule>
    <cfRule type="cellIs" dxfId="91" priority="100" operator="greaterThan">
      <formula>2000</formula>
    </cfRule>
  </conditionalFormatting>
  <conditionalFormatting sqref="F235:H235">
    <cfRule type="containsBlanks" dxfId="90" priority="91">
      <formula>LEN(TRIM(F235))=0</formula>
    </cfRule>
  </conditionalFormatting>
  <conditionalFormatting sqref="F242:H242">
    <cfRule type="cellIs" dxfId="89" priority="82" operator="equal">
      <formula>"&lt;LQ"</formula>
    </cfRule>
    <cfRule type="cellIs" dxfId="88" priority="83" operator="lessThanOrEqual">
      <formula>20</formula>
    </cfRule>
    <cfRule type="cellIs" dxfId="87" priority="84" operator="lessThanOrEqual">
      <formula>100</formula>
    </cfRule>
  </conditionalFormatting>
  <conditionalFormatting sqref="H242">
    <cfRule type="cellIs" dxfId="86" priority="85" operator="lessThanOrEqual">
      <formula>250</formula>
    </cfRule>
    <cfRule type="cellIs" dxfId="85" priority="87" operator="lessThanOrEqual">
      <formula>400</formula>
    </cfRule>
    <cfRule type="cellIs" dxfId="84" priority="89" operator="greaterThan">
      <formula>400</formula>
    </cfRule>
  </conditionalFormatting>
  <conditionalFormatting sqref="F242">
    <cfRule type="cellIs" dxfId="83" priority="86" operator="lessThanOrEqual">
      <formula>1000</formula>
    </cfRule>
    <cfRule type="cellIs" dxfId="82" priority="88" operator="lessThanOrEqual">
      <formula>2000</formula>
    </cfRule>
    <cfRule type="cellIs" dxfId="81" priority="90" operator="greaterThan">
      <formula>2000</formula>
    </cfRule>
  </conditionalFormatting>
  <conditionalFormatting sqref="F242:H242">
    <cfRule type="containsBlanks" dxfId="80" priority="81">
      <formula>LEN(TRIM(F242))=0</formula>
    </cfRule>
  </conditionalFormatting>
  <conditionalFormatting sqref="F249:H249">
    <cfRule type="cellIs" dxfId="79" priority="72" operator="equal">
      <formula>"&lt;LQ"</formula>
    </cfRule>
    <cfRule type="cellIs" dxfId="78" priority="73" operator="lessThanOrEqual">
      <formula>20</formula>
    </cfRule>
    <cfRule type="cellIs" dxfId="77" priority="74" operator="lessThanOrEqual">
      <formula>100</formula>
    </cfRule>
  </conditionalFormatting>
  <conditionalFormatting sqref="H249">
    <cfRule type="cellIs" dxfId="76" priority="75" operator="lessThanOrEqual">
      <formula>250</formula>
    </cfRule>
    <cfRule type="cellIs" dxfId="75" priority="77" operator="lessThanOrEqual">
      <formula>400</formula>
    </cfRule>
    <cfRule type="cellIs" dxfId="74" priority="79" operator="greaterThan">
      <formula>400</formula>
    </cfRule>
  </conditionalFormatting>
  <conditionalFormatting sqref="F249">
    <cfRule type="cellIs" dxfId="73" priority="76" operator="lessThanOrEqual">
      <formula>1000</formula>
    </cfRule>
    <cfRule type="cellIs" dxfId="72" priority="78" operator="lessThanOrEqual">
      <formula>2000</formula>
    </cfRule>
    <cfRule type="cellIs" dxfId="71" priority="80" operator="greaterThan">
      <formula>2000</formula>
    </cfRule>
  </conditionalFormatting>
  <conditionalFormatting sqref="F249:H249">
    <cfRule type="containsBlanks" dxfId="70" priority="71">
      <formula>LEN(TRIM(F249))=0</formula>
    </cfRule>
  </conditionalFormatting>
  <conditionalFormatting sqref="F256:H256">
    <cfRule type="cellIs" dxfId="69" priority="62" operator="equal">
      <formula>"&lt;LQ"</formula>
    </cfRule>
    <cfRule type="cellIs" dxfId="68" priority="63" operator="lessThanOrEqual">
      <formula>20</formula>
    </cfRule>
    <cfRule type="cellIs" dxfId="67" priority="64" operator="lessThanOrEqual">
      <formula>100</formula>
    </cfRule>
  </conditionalFormatting>
  <conditionalFormatting sqref="H256">
    <cfRule type="cellIs" dxfId="66" priority="65" operator="lessThanOrEqual">
      <formula>250</formula>
    </cfRule>
    <cfRule type="cellIs" dxfId="65" priority="67" operator="lessThanOrEqual">
      <formula>400</formula>
    </cfRule>
    <cfRule type="cellIs" dxfId="64" priority="69" operator="greaterThan">
      <formula>400</formula>
    </cfRule>
  </conditionalFormatting>
  <conditionalFormatting sqref="F256">
    <cfRule type="cellIs" dxfId="63" priority="66" operator="lessThanOrEqual">
      <formula>1000</formula>
    </cfRule>
    <cfRule type="cellIs" dxfId="62" priority="68" operator="lessThanOrEqual">
      <formula>2000</formula>
    </cfRule>
    <cfRule type="cellIs" dxfId="61" priority="70" operator="greaterThan">
      <formula>2000</formula>
    </cfRule>
  </conditionalFormatting>
  <conditionalFormatting sqref="F256:H256">
    <cfRule type="containsBlanks" dxfId="60" priority="61">
      <formula>LEN(TRIM(F256))=0</formula>
    </cfRule>
  </conditionalFormatting>
  <conditionalFormatting sqref="F263:H263">
    <cfRule type="cellIs" dxfId="59" priority="52" operator="equal">
      <formula>"&lt;LQ"</formula>
    </cfRule>
    <cfRule type="cellIs" dxfId="58" priority="53" operator="lessThanOrEqual">
      <formula>20</formula>
    </cfRule>
    <cfRule type="cellIs" dxfId="57" priority="54" operator="lessThanOrEqual">
      <formula>100</formula>
    </cfRule>
  </conditionalFormatting>
  <conditionalFormatting sqref="H263">
    <cfRule type="cellIs" dxfId="56" priority="55" operator="lessThanOrEqual">
      <formula>250</formula>
    </cfRule>
    <cfRule type="cellIs" dxfId="55" priority="57" operator="lessThanOrEqual">
      <formula>400</formula>
    </cfRule>
    <cfRule type="cellIs" dxfId="54" priority="59" operator="greaterThan">
      <formula>400</formula>
    </cfRule>
  </conditionalFormatting>
  <conditionalFormatting sqref="F263">
    <cfRule type="cellIs" dxfId="53" priority="56" operator="lessThanOrEqual">
      <formula>1000</formula>
    </cfRule>
    <cfRule type="cellIs" dxfId="52" priority="58" operator="lessThanOrEqual">
      <formula>2000</formula>
    </cfRule>
    <cfRule type="cellIs" dxfId="51" priority="60" operator="greaterThan">
      <formula>2000</formula>
    </cfRule>
  </conditionalFormatting>
  <conditionalFormatting sqref="F263:H263">
    <cfRule type="containsBlanks" dxfId="50" priority="51">
      <formula>LEN(TRIM(F263))=0</formula>
    </cfRule>
  </conditionalFormatting>
  <conditionalFormatting sqref="F270:H270">
    <cfRule type="cellIs" dxfId="49" priority="42" operator="equal">
      <formula>"&lt;LQ"</formula>
    </cfRule>
    <cfRule type="cellIs" dxfId="48" priority="43" operator="lessThanOrEqual">
      <formula>20</formula>
    </cfRule>
    <cfRule type="cellIs" dxfId="47" priority="44" operator="lessThanOrEqual">
      <formula>100</formula>
    </cfRule>
  </conditionalFormatting>
  <conditionalFormatting sqref="H270">
    <cfRule type="cellIs" dxfId="46" priority="45" operator="lessThanOrEqual">
      <formula>250</formula>
    </cfRule>
    <cfRule type="cellIs" dxfId="45" priority="47" operator="lessThanOrEqual">
      <formula>400</formula>
    </cfRule>
    <cfRule type="cellIs" dxfId="44" priority="49" operator="greaterThan">
      <formula>400</formula>
    </cfRule>
  </conditionalFormatting>
  <conditionalFormatting sqref="F270">
    <cfRule type="cellIs" dxfId="43" priority="46" operator="lessThanOrEqual">
      <formula>1000</formula>
    </cfRule>
    <cfRule type="cellIs" dxfId="42" priority="48" operator="lessThanOrEqual">
      <formula>2000</formula>
    </cfRule>
    <cfRule type="cellIs" dxfId="41" priority="50" operator="greaterThan">
      <formula>2000</formula>
    </cfRule>
  </conditionalFormatting>
  <conditionalFormatting sqref="F270:H270">
    <cfRule type="containsBlanks" dxfId="40" priority="41">
      <formula>LEN(TRIM(F270))=0</formula>
    </cfRule>
  </conditionalFormatting>
  <conditionalFormatting sqref="F279:H279">
    <cfRule type="cellIs" dxfId="39" priority="32" operator="equal">
      <formula>"&lt;LQ"</formula>
    </cfRule>
    <cfRule type="cellIs" dxfId="38" priority="33" operator="lessThanOrEqual">
      <formula>20</formula>
    </cfRule>
    <cfRule type="cellIs" dxfId="37" priority="34" operator="lessThanOrEqual">
      <formula>100</formula>
    </cfRule>
  </conditionalFormatting>
  <conditionalFormatting sqref="H279">
    <cfRule type="cellIs" dxfId="36" priority="35" operator="lessThanOrEqual">
      <formula>250</formula>
    </cfRule>
    <cfRule type="cellIs" dxfId="35" priority="37" operator="lessThanOrEqual">
      <formula>400</formula>
    </cfRule>
    <cfRule type="cellIs" dxfId="34" priority="39" operator="greaterThan">
      <formula>400</formula>
    </cfRule>
  </conditionalFormatting>
  <conditionalFormatting sqref="F279">
    <cfRule type="cellIs" dxfId="33" priority="36" operator="lessThanOrEqual">
      <formula>1000</formula>
    </cfRule>
    <cfRule type="cellIs" dxfId="32" priority="38" operator="lessThanOrEqual">
      <formula>2000</formula>
    </cfRule>
    <cfRule type="cellIs" dxfId="31" priority="40" operator="greaterThan">
      <formula>2000</formula>
    </cfRule>
  </conditionalFormatting>
  <conditionalFormatting sqref="F279:H279">
    <cfRule type="containsBlanks" dxfId="30" priority="31">
      <formula>LEN(TRIM(F279))=0</formula>
    </cfRule>
  </conditionalFormatting>
  <conditionalFormatting sqref="F288:H288">
    <cfRule type="cellIs" dxfId="29" priority="22" operator="equal">
      <formula>"&lt;LQ"</formula>
    </cfRule>
    <cfRule type="cellIs" dxfId="28" priority="23" operator="lessThanOrEqual">
      <formula>20</formula>
    </cfRule>
    <cfRule type="cellIs" dxfId="27" priority="24" operator="lessThanOrEqual">
      <formula>100</formula>
    </cfRule>
  </conditionalFormatting>
  <conditionalFormatting sqref="H288">
    <cfRule type="cellIs" dxfId="26" priority="25" operator="lessThanOrEqual">
      <formula>250</formula>
    </cfRule>
    <cfRule type="cellIs" dxfId="25" priority="27" operator="lessThanOrEqual">
      <formula>400</formula>
    </cfRule>
    <cfRule type="cellIs" dxfId="24" priority="29" operator="greaterThan">
      <formula>400</formula>
    </cfRule>
  </conditionalFormatting>
  <conditionalFormatting sqref="F288">
    <cfRule type="cellIs" dxfId="23" priority="26" operator="lessThanOrEqual">
      <formula>1000</formula>
    </cfRule>
    <cfRule type="cellIs" dxfId="22" priority="28" operator="lessThanOrEqual">
      <formula>2000</formula>
    </cfRule>
    <cfRule type="cellIs" dxfId="21" priority="30" operator="greaterThan">
      <formula>2000</formula>
    </cfRule>
  </conditionalFormatting>
  <conditionalFormatting sqref="F288:H288">
    <cfRule type="containsBlanks" dxfId="20" priority="21">
      <formula>LEN(TRIM(F288))=0</formula>
    </cfRule>
  </conditionalFormatting>
  <conditionalFormatting sqref="F296:H296">
    <cfRule type="cellIs" dxfId="19" priority="12" operator="equal">
      <formula>"&lt;LQ"</formula>
    </cfRule>
    <cfRule type="cellIs" dxfId="18" priority="13" operator="lessThanOrEqual">
      <formula>20</formula>
    </cfRule>
    <cfRule type="cellIs" dxfId="17" priority="14" operator="lessThanOrEqual">
      <formula>100</formula>
    </cfRule>
  </conditionalFormatting>
  <conditionalFormatting sqref="H296">
    <cfRule type="cellIs" dxfId="16" priority="15" operator="lessThanOrEqual">
      <formula>250</formula>
    </cfRule>
    <cfRule type="cellIs" dxfId="15" priority="17" operator="lessThanOrEqual">
      <formula>400</formula>
    </cfRule>
    <cfRule type="cellIs" dxfId="14" priority="19" operator="greaterThan">
      <formula>400</formula>
    </cfRule>
  </conditionalFormatting>
  <conditionalFormatting sqref="F296">
    <cfRule type="cellIs" dxfId="13" priority="16" operator="lessThanOrEqual">
      <formula>1000</formula>
    </cfRule>
    <cfRule type="cellIs" dxfId="12" priority="18" operator="lessThanOrEqual">
      <formula>2000</formula>
    </cfRule>
    <cfRule type="cellIs" dxfId="11" priority="20" operator="greaterThan">
      <formula>2000</formula>
    </cfRule>
  </conditionalFormatting>
  <conditionalFormatting sqref="F296:H296">
    <cfRule type="containsBlanks" dxfId="10" priority="11">
      <formula>LEN(TRIM(F296))=0</formula>
    </cfRule>
  </conditionalFormatting>
  <conditionalFormatting sqref="F118:H118">
    <cfRule type="cellIs" dxfId="9" priority="2" operator="equal">
      <formula>"&lt;LQ"</formula>
    </cfRule>
    <cfRule type="cellIs" dxfId="8" priority="3" operator="lessThanOrEqual">
      <formula>20</formula>
    </cfRule>
    <cfRule type="cellIs" dxfId="7" priority="4" operator="lessThanOrEqual">
      <formula>100</formula>
    </cfRule>
  </conditionalFormatting>
  <conditionalFormatting sqref="H118">
    <cfRule type="cellIs" dxfId="6" priority="5" operator="lessThanOrEqual">
      <formula>250</formula>
    </cfRule>
    <cfRule type="cellIs" dxfId="5" priority="7" operator="lessThanOrEqual">
      <formula>400</formula>
    </cfRule>
    <cfRule type="cellIs" dxfId="4" priority="9" operator="greaterThan">
      <formula>400</formula>
    </cfRule>
  </conditionalFormatting>
  <conditionalFormatting sqref="F118">
    <cfRule type="cellIs" dxfId="3" priority="6" operator="lessThanOrEqual">
      <formula>1000</formula>
    </cfRule>
    <cfRule type="cellIs" dxfId="2" priority="8" operator="lessThanOrEqual">
      <formula>2000</formula>
    </cfRule>
    <cfRule type="cellIs" dxfId="1" priority="10" operator="greaterThan">
      <formula>2000</formula>
    </cfRule>
  </conditionalFormatting>
  <conditionalFormatting sqref="F118:H118">
    <cfRule type="containsBlanks" dxfId="0" priority="1">
      <formula>LEN(TRIM(F118))=0</formula>
    </cfRule>
  </conditionalFormatting>
  <pageMargins left="0.78740157499999996" right="0.78740157499999996" top="0.984251969" bottom="0.984251969" header="0.4921259845" footer="0.492125984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Lisez-moi</vt:lpstr>
      <vt:lpstr>2020_Bilan-tech-SQE</vt:lpstr>
      <vt:lpstr>Pest-2020</vt:lpstr>
      <vt:lpstr>Bact-2020</vt:lpstr>
      <vt:lpstr>Feuil1</vt:lpstr>
      <vt:lpstr>'2020_Bilan-tech-SQE'!Zone_d_impression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ROUSSET</dc:creator>
  <cp:lastModifiedBy>Denis ROUSSET</cp:lastModifiedBy>
  <dcterms:created xsi:type="dcterms:W3CDTF">2020-04-23T05:46:09Z</dcterms:created>
  <dcterms:modified xsi:type="dcterms:W3CDTF">2021-06-21T12:37:55Z</dcterms:modified>
</cp:coreProperties>
</file>